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I\Calidad\Matriz, mapas, Caracterizacion, Catalogos\"/>
    </mc:Choice>
  </mc:AlternateContent>
  <bookViews>
    <workbookView xWindow="-120" yWindow="-120" windowWidth="20700" windowHeight="11160"/>
  </bookViews>
  <sheets>
    <sheet name="Table 1" sheetId="1" r:id="rId1"/>
    <sheet name="Escalas" sheetId="3" r:id="rId2"/>
    <sheet name="Escalas2" sheetId="2" state="hidden" r:id="rId3"/>
  </sheets>
  <definedNames>
    <definedName name="_xlnm._FilterDatabase" localSheetId="0" hidden="1">'Table 1'!$A$6:$AI$102</definedName>
    <definedName name="_xlnm.Print_Area" localSheetId="0">'Table 1'!$A$1:$AF$102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1" i="1" l="1"/>
  <c r="AA31" i="1"/>
  <c r="AD31" i="1" s="1"/>
  <c r="AE31" i="1" s="1"/>
  <c r="Y31" i="1"/>
  <c r="V31" i="1"/>
  <c r="H31" i="1"/>
  <c r="F31" i="1"/>
  <c r="I31" i="1" l="1"/>
  <c r="J31" i="1" s="1"/>
  <c r="L31" i="1" s="1"/>
  <c r="AC81" i="1"/>
  <c r="AA81" i="1"/>
  <c r="Y81" i="1"/>
  <c r="V81" i="1"/>
  <c r="H81" i="1"/>
  <c r="F81" i="1"/>
  <c r="AC80" i="1"/>
  <c r="AA80" i="1"/>
  <c r="Y80" i="1"/>
  <c r="V80" i="1"/>
  <c r="H80" i="1"/>
  <c r="F80" i="1"/>
  <c r="AC79" i="1"/>
  <c r="AA79" i="1"/>
  <c r="Y79" i="1"/>
  <c r="V79" i="1"/>
  <c r="H79" i="1"/>
  <c r="F79" i="1"/>
  <c r="I79" i="1" s="1"/>
  <c r="J79" i="1" s="1"/>
  <c r="L79" i="1" s="1"/>
  <c r="F78" i="1"/>
  <c r="AC78" i="1"/>
  <c r="AA78" i="1"/>
  <c r="Y78" i="1"/>
  <c r="V78" i="1"/>
  <c r="H78" i="1"/>
  <c r="AD80" i="1" l="1"/>
  <c r="AE80" i="1" s="1"/>
  <c r="I81" i="1"/>
  <c r="J81" i="1" s="1"/>
  <c r="L81" i="1" s="1"/>
  <c r="I78" i="1"/>
  <c r="J78" i="1" s="1"/>
  <c r="L78" i="1" s="1"/>
  <c r="AD81" i="1"/>
  <c r="AE81" i="1" s="1"/>
  <c r="I80" i="1"/>
  <c r="J80" i="1" s="1"/>
  <c r="L80" i="1" s="1"/>
  <c r="AD79" i="1"/>
  <c r="AE79" i="1" s="1"/>
  <c r="AD78" i="1"/>
  <c r="AE78" i="1" s="1"/>
  <c r="E96" i="1"/>
  <c r="E97" i="1" l="1"/>
  <c r="E98" i="1"/>
  <c r="E99" i="1"/>
  <c r="E95" i="1"/>
  <c r="C100" i="1"/>
  <c r="D100" i="1"/>
  <c r="F27" i="1"/>
  <c r="V26" i="1"/>
  <c r="Y24" i="1"/>
  <c r="V24" i="1"/>
  <c r="Y23" i="1"/>
  <c r="V22" i="1"/>
  <c r="Y22" i="1"/>
  <c r="AA22" i="1"/>
  <c r="AC22" i="1"/>
  <c r="V23" i="1"/>
  <c r="AA23" i="1"/>
  <c r="AC23" i="1"/>
  <c r="AA24" i="1"/>
  <c r="AC24" i="1"/>
  <c r="V25" i="1"/>
  <c r="Y25" i="1"/>
  <c r="AA25" i="1"/>
  <c r="AC25" i="1"/>
  <c r="Y26" i="1"/>
  <c r="AA26" i="1"/>
  <c r="AC26" i="1"/>
  <c r="V27" i="1"/>
  <c r="Y27" i="1"/>
  <c r="AA27" i="1"/>
  <c r="AC27" i="1"/>
  <c r="V28" i="1"/>
  <c r="Y28" i="1"/>
  <c r="AA28" i="1"/>
  <c r="AC28" i="1"/>
  <c r="V29" i="1"/>
  <c r="Y29" i="1"/>
  <c r="AA29" i="1"/>
  <c r="AC29" i="1"/>
  <c r="V30" i="1"/>
  <c r="Y30" i="1"/>
  <c r="AA30" i="1"/>
  <c r="AC30" i="1"/>
  <c r="V32" i="1"/>
  <c r="Y32" i="1"/>
  <c r="AA32" i="1"/>
  <c r="AC32" i="1"/>
  <c r="V33" i="1"/>
  <c r="Y33" i="1"/>
  <c r="AA33" i="1"/>
  <c r="AC33" i="1"/>
  <c r="V34" i="1"/>
  <c r="Y34" i="1"/>
  <c r="AA34" i="1"/>
  <c r="AC34" i="1"/>
  <c r="V35" i="1"/>
  <c r="Y35" i="1"/>
  <c r="AA35" i="1"/>
  <c r="AC35" i="1"/>
  <c r="V36" i="1"/>
  <c r="Y36" i="1"/>
  <c r="AA36" i="1"/>
  <c r="AC36" i="1"/>
  <c r="V37" i="1"/>
  <c r="Y37" i="1"/>
  <c r="AA37" i="1"/>
  <c r="AC37" i="1"/>
  <c r="V38" i="1"/>
  <c r="Y38" i="1"/>
  <c r="AA38" i="1"/>
  <c r="AC38" i="1"/>
  <c r="V39" i="1"/>
  <c r="Y39" i="1"/>
  <c r="AA39" i="1"/>
  <c r="AC39" i="1"/>
  <c r="V40" i="1"/>
  <c r="Y40" i="1"/>
  <c r="AA40" i="1"/>
  <c r="AC40" i="1"/>
  <c r="V41" i="1"/>
  <c r="Y41" i="1"/>
  <c r="AA41" i="1"/>
  <c r="AC41" i="1"/>
  <c r="V42" i="1"/>
  <c r="Y42" i="1"/>
  <c r="AA42" i="1"/>
  <c r="AC42" i="1"/>
  <c r="V43" i="1"/>
  <c r="Y43" i="1"/>
  <c r="AA43" i="1"/>
  <c r="AC43" i="1"/>
  <c r="V44" i="1"/>
  <c r="Y44" i="1"/>
  <c r="AA44" i="1"/>
  <c r="AC44" i="1"/>
  <c r="V45" i="1"/>
  <c r="Y45" i="1"/>
  <c r="AA45" i="1"/>
  <c r="AC45" i="1"/>
  <c r="V46" i="1"/>
  <c r="Y46" i="1"/>
  <c r="AA46" i="1"/>
  <c r="AC46" i="1"/>
  <c r="V47" i="1"/>
  <c r="Y47" i="1"/>
  <c r="AA47" i="1"/>
  <c r="AC47" i="1"/>
  <c r="V48" i="1"/>
  <c r="Y48" i="1"/>
  <c r="AA48" i="1"/>
  <c r="AC48" i="1"/>
  <c r="V49" i="1"/>
  <c r="Y49" i="1"/>
  <c r="AA49" i="1"/>
  <c r="AC49" i="1"/>
  <c r="V50" i="1"/>
  <c r="Y50" i="1"/>
  <c r="AA50" i="1"/>
  <c r="AC50" i="1"/>
  <c r="V51" i="1"/>
  <c r="Y51" i="1"/>
  <c r="AA51" i="1"/>
  <c r="AC51" i="1"/>
  <c r="V52" i="1"/>
  <c r="Y52" i="1"/>
  <c r="AA52" i="1"/>
  <c r="AC52" i="1"/>
  <c r="V53" i="1"/>
  <c r="Y53" i="1"/>
  <c r="AA53" i="1"/>
  <c r="AC53" i="1"/>
  <c r="V54" i="1"/>
  <c r="Y54" i="1"/>
  <c r="AA54" i="1"/>
  <c r="AC54" i="1"/>
  <c r="V55" i="1"/>
  <c r="Y55" i="1"/>
  <c r="AA55" i="1"/>
  <c r="AC55" i="1"/>
  <c r="V56" i="1"/>
  <c r="Y56" i="1"/>
  <c r="AA56" i="1"/>
  <c r="AC56" i="1"/>
  <c r="V57" i="1"/>
  <c r="Y57" i="1"/>
  <c r="AA57" i="1"/>
  <c r="AC57" i="1"/>
  <c r="V58" i="1"/>
  <c r="Y58" i="1"/>
  <c r="AA58" i="1"/>
  <c r="AC58" i="1"/>
  <c r="V59" i="1"/>
  <c r="Y59" i="1"/>
  <c r="AA59" i="1"/>
  <c r="AC59" i="1"/>
  <c r="V60" i="1"/>
  <c r="Y60" i="1"/>
  <c r="AA60" i="1"/>
  <c r="AC60" i="1"/>
  <c r="V61" i="1"/>
  <c r="Y61" i="1"/>
  <c r="AA61" i="1"/>
  <c r="AC61" i="1"/>
  <c r="V62" i="1"/>
  <c r="Y62" i="1"/>
  <c r="AA62" i="1"/>
  <c r="AC62" i="1"/>
  <c r="V63" i="1"/>
  <c r="Y63" i="1"/>
  <c r="AA63" i="1"/>
  <c r="AC63" i="1"/>
  <c r="V64" i="1"/>
  <c r="Y64" i="1"/>
  <c r="AA64" i="1"/>
  <c r="AC64" i="1"/>
  <c r="V65" i="1"/>
  <c r="Y65" i="1"/>
  <c r="AA65" i="1"/>
  <c r="AC65" i="1"/>
  <c r="V66" i="1"/>
  <c r="Y66" i="1"/>
  <c r="AA66" i="1"/>
  <c r="AC66" i="1"/>
  <c r="V67" i="1"/>
  <c r="Y67" i="1"/>
  <c r="AA67" i="1"/>
  <c r="AC67" i="1"/>
  <c r="V68" i="1"/>
  <c r="Y68" i="1"/>
  <c r="AA68" i="1"/>
  <c r="AC68" i="1"/>
  <c r="V69" i="1"/>
  <c r="Y69" i="1"/>
  <c r="AA69" i="1"/>
  <c r="AC69" i="1"/>
  <c r="V70" i="1"/>
  <c r="Y70" i="1"/>
  <c r="AA70" i="1"/>
  <c r="AC70" i="1"/>
  <c r="V71" i="1"/>
  <c r="Y71" i="1"/>
  <c r="AA71" i="1"/>
  <c r="AC71" i="1"/>
  <c r="V72" i="1"/>
  <c r="Y72" i="1"/>
  <c r="AA72" i="1"/>
  <c r="AC72" i="1"/>
  <c r="V73" i="1"/>
  <c r="Y73" i="1"/>
  <c r="AA73" i="1"/>
  <c r="AC73" i="1"/>
  <c r="V74" i="1"/>
  <c r="Y74" i="1"/>
  <c r="AA74" i="1"/>
  <c r="AC74" i="1"/>
  <c r="V75" i="1"/>
  <c r="Y75" i="1"/>
  <c r="AA75" i="1"/>
  <c r="AC75" i="1"/>
  <c r="V76" i="1"/>
  <c r="Y76" i="1"/>
  <c r="AA76" i="1"/>
  <c r="AC76" i="1"/>
  <c r="V77" i="1"/>
  <c r="Y77" i="1"/>
  <c r="AA77" i="1"/>
  <c r="AC77" i="1"/>
  <c r="V82" i="1"/>
  <c r="Y82" i="1"/>
  <c r="AA82" i="1"/>
  <c r="AC82" i="1"/>
  <c r="V83" i="1"/>
  <c r="Y83" i="1"/>
  <c r="AA83" i="1"/>
  <c r="AC83" i="1"/>
  <c r="V84" i="1"/>
  <c r="Y84" i="1"/>
  <c r="AA84" i="1"/>
  <c r="AC84" i="1"/>
  <c r="V85" i="1"/>
  <c r="Y85" i="1"/>
  <c r="AA85" i="1"/>
  <c r="AC85" i="1"/>
  <c r="V86" i="1"/>
  <c r="Y86" i="1"/>
  <c r="AA86" i="1"/>
  <c r="AC86" i="1"/>
  <c r="V87" i="1"/>
  <c r="Y87" i="1"/>
  <c r="AA87" i="1"/>
  <c r="AC87" i="1"/>
  <c r="V88" i="1"/>
  <c r="Y88" i="1"/>
  <c r="AA88" i="1"/>
  <c r="AC88" i="1"/>
  <c r="V89" i="1"/>
  <c r="Y89" i="1"/>
  <c r="AA89" i="1"/>
  <c r="AC89" i="1"/>
  <c r="V90" i="1"/>
  <c r="Y90" i="1"/>
  <c r="AA90" i="1"/>
  <c r="AC90" i="1"/>
  <c r="V91" i="1"/>
  <c r="Y91" i="1"/>
  <c r="AA91" i="1"/>
  <c r="AC91" i="1"/>
  <c r="F22" i="1"/>
  <c r="H22" i="1"/>
  <c r="F23" i="1"/>
  <c r="H23" i="1"/>
  <c r="F24" i="1"/>
  <c r="H24" i="1"/>
  <c r="F25" i="1"/>
  <c r="H25" i="1"/>
  <c r="F26" i="1"/>
  <c r="H26" i="1"/>
  <c r="H27" i="1"/>
  <c r="F28" i="1"/>
  <c r="H28" i="1"/>
  <c r="F29" i="1"/>
  <c r="H29" i="1"/>
  <c r="F30" i="1"/>
  <c r="H30" i="1"/>
  <c r="F32" i="1"/>
  <c r="H32" i="1"/>
  <c r="I32" i="1" s="1"/>
  <c r="J32" i="1" s="1"/>
  <c r="L32" i="1" s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AC21" i="1"/>
  <c r="AA21" i="1"/>
  <c r="Y21" i="1"/>
  <c r="V21" i="1"/>
  <c r="F21" i="1"/>
  <c r="H21" i="1"/>
  <c r="AC20" i="1"/>
  <c r="AA20" i="1"/>
  <c r="Y20" i="1"/>
  <c r="V20" i="1"/>
  <c r="H20" i="1"/>
  <c r="F20" i="1"/>
  <c r="I20" i="1" s="1"/>
  <c r="J20" i="1" s="1"/>
  <c r="L20" i="1" s="1"/>
  <c r="AC19" i="1"/>
  <c r="AA19" i="1"/>
  <c r="Y19" i="1"/>
  <c r="V19" i="1"/>
  <c r="H19" i="1"/>
  <c r="F19" i="1"/>
  <c r="AC18" i="1"/>
  <c r="AA18" i="1"/>
  <c r="Y18" i="1"/>
  <c r="V18" i="1"/>
  <c r="H18" i="1"/>
  <c r="F18" i="1"/>
  <c r="AC17" i="1"/>
  <c r="AA17" i="1"/>
  <c r="Y17" i="1"/>
  <c r="V17" i="1"/>
  <c r="H17" i="1"/>
  <c r="F17" i="1"/>
  <c r="AC16" i="1"/>
  <c r="AA16" i="1"/>
  <c r="Y16" i="1"/>
  <c r="V16" i="1"/>
  <c r="H16" i="1"/>
  <c r="F16" i="1"/>
  <c r="Y15" i="1"/>
  <c r="AC15" i="1"/>
  <c r="AA15" i="1"/>
  <c r="V15" i="1"/>
  <c r="H15" i="1"/>
  <c r="F15" i="1"/>
  <c r="AC14" i="1"/>
  <c r="AA14" i="1"/>
  <c r="Y14" i="1"/>
  <c r="V14" i="1"/>
  <c r="H14" i="1"/>
  <c r="F14" i="1"/>
  <c r="AC13" i="1"/>
  <c r="AA13" i="1"/>
  <c r="Y13" i="1"/>
  <c r="V13" i="1"/>
  <c r="H13" i="1"/>
  <c r="F13" i="1"/>
  <c r="AC12" i="1"/>
  <c r="AA12" i="1"/>
  <c r="Y12" i="1"/>
  <c r="V12" i="1"/>
  <c r="H12" i="1"/>
  <c r="F12" i="1"/>
  <c r="I12" i="1" s="1"/>
  <c r="J12" i="1" s="1"/>
  <c r="L12" i="1" s="1"/>
  <c r="AC11" i="1"/>
  <c r="AA11" i="1"/>
  <c r="Y11" i="1"/>
  <c r="V11" i="1"/>
  <c r="H11" i="1"/>
  <c r="F11" i="1"/>
  <c r="AC10" i="1"/>
  <c r="AA10" i="1"/>
  <c r="Y10" i="1"/>
  <c r="V10" i="1"/>
  <c r="I15" i="1" l="1"/>
  <c r="J15" i="1" s="1"/>
  <c r="L15" i="1" s="1"/>
  <c r="I75" i="1"/>
  <c r="J75" i="1" s="1"/>
  <c r="L75" i="1" s="1"/>
  <c r="AD24" i="1"/>
  <c r="AE24" i="1" s="1"/>
  <c r="AD18" i="1"/>
  <c r="AE18" i="1" s="1"/>
  <c r="I25" i="1"/>
  <c r="J25" i="1" s="1"/>
  <c r="L25" i="1" s="1"/>
  <c r="AD69" i="1"/>
  <c r="AE69" i="1" s="1"/>
  <c r="I22" i="1"/>
  <c r="J22" i="1" s="1"/>
  <c r="L22" i="1" s="1"/>
  <c r="I46" i="1"/>
  <c r="J46" i="1" s="1"/>
  <c r="L46" i="1" s="1"/>
  <c r="I33" i="1"/>
  <c r="J33" i="1" s="1"/>
  <c r="L33" i="1" s="1"/>
  <c r="I77" i="1"/>
  <c r="J77" i="1" s="1"/>
  <c r="L77" i="1" s="1"/>
  <c r="I23" i="1"/>
  <c r="J23" i="1" s="1"/>
  <c r="L23" i="1" s="1"/>
  <c r="I29" i="1"/>
  <c r="J29" i="1" s="1"/>
  <c r="L29" i="1" s="1"/>
  <c r="AD46" i="1"/>
  <c r="AE46" i="1" s="1"/>
  <c r="AD44" i="1"/>
  <c r="AE44" i="1" s="1"/>
  <c r="AD90" i="1"/>
  <c r="AE90" i="1" s="1"/>
  <c r="I89" i="1"/>
  <c r="J89" i="1" s="1"/>
  <c r="L89" i="1" s="1"/>
  <c r="AD88" i="1"/>
  <c r="AE88" i="1" s="1"/>
  <c r="I87" i="1"/>
  <c r="J87" i="1" s="1"/>
  <c r="L87" i="1" s="1"/>
  <c r="AD85" i="1"/>
  <c r="AE85" i="1" s="1"/>
  <c r="I85" i="1"/>
  <c r="J85" i="1" s="1"/>
  <c r="L85" i="1" s="1"/>
  <c r="AD84" i="1"/>
  <c r="AE84" i="1" s="1"/>
  <c r="AD82" i="1"/>
  <c r="AE82" i="1" s="1"/>
  <c r="AD76" i="1"/>
  <c r="AE76" i="1" s="1"/>
  <c r="I73" i="1"/>
  <c r="J73" i="1" s="1"/>
  <c r="L73" i="1" s="1"/>
  <c r="AD71" i="1"/>
  <c r="AE71" i="1" s="1"/>
  <c r="AD70" i="1"/>
  <c r="AE70" i="1" s="1"/>
  <c r="AD68" i="1"/>
  <c r="AE68" i="1" s="1"/>
  <c r="I67" i="1"/>
  <c r="J67" i="1" s="1"/>
  <c r="L67" i="1" s="1"/>
  <c r="AD65" i="1"/>
  <c r="AE65" i="1" s="1"/>
  <c r="I65" i="1"/>
  <c r="J65" i="1" s="1"/>
  <c r="L65" i="1" s="1"/>
  <c r="AD64" i="1"/>
  <c r="AE64" i="1" s="1"/>
  <c r="I63" i="1"/>
  <c r="J63" i="1" s="1"/>
  <c r="L63" i="1" s="1"/>
  <c r="I61" i="1"/>
  <c r="J61" i="1" s="1"/>
  <c r="L61" i="1" s="1"/>
  <c r="AD60" i="1"/>
  <c r="AE60" i="1" s="1"/>
  <c r="I60" i="1"/>
  <c r="J60" i="1" s="1"/>
  <c r="L60" i="1" s="1"/>
  <c r="I59" i="1"/>
  <c r="J59" i="1" s="1"/>
  <c r="L59" i="1" s="1"/>
  <c r="AD57" i="1"/>
  <c r="AE57" i="1" s="1"/>
  <c r="I57" i="1"/>
  <c r="J57" i="1" s="1"/>
  <c r="L57" i="1" s="1"/>
  <c r="AD56" i="1"/>
  <c r="AE56" i="1" s="1"/>
  <c r="AD54" i="1"/>
  <c r="AE54" i="1" s="1"/>
  <c r="AD53" i="1"/>
  <c r="AE53" i="1" s="1"/>
  <c r="I53" i="1"/>
  <c r="J53" i="1" s="1"/>
  <c r="L53" i="1" s="1"/>
  <c r="I51" i="1"/>
  <c r="J51" i="1" s="1"/>
  <c r="L51" i="1" s="1"/>
  <c r="I49" i="1"/>
  <c r="J49" i="1" s="1"/>
  <c r="L49" i="1" s="1"/>
  <c r="AD47" i="1"/>
  <c r="AE47" i="1" s="1"/>
  <c r="AD45" i="1"/>
  <c r="AE45" i="1" s="1"/>
  <c r="I44" i="1"/>
  <c r="J44" i="1" s="1"/>
  <c r="L44" i="1" s="1"/>
  <c r="AD83" i="1"/>
  <c r="AE83" i="1" s="1"/>
  <c r="I69" i="1"/>
  <c r="J69" i="1" s="1"/>
  <c r="L69" i="1" s="1"/>
  <c r="AD72" i="1"/>
  <c r="AE72" i="1" s="1"/>
  <c r="AD48" i="1"/>
  <c r="AE48" i="1" s="1"/>
  <c r="I26" i="1"/>
  <c r="J26" i="1" s="1"/>
  <c r="L26" i="1" s="1"/>
  <c r="AD55" i="1"/>
  <c r="AE55" i="1" s="1"/>
  <c r="AD13" i="1"/>
  <c r="AE13" i="1" s="1"/>
  <c r="AD12" i="1"/>
  <c r="AE12" i="1" s="1"/>
  <c r="I18" i="1"/>
  <c r="J18" i="1" s="1"/>
  <c r="L18" i="1" s="1"/>
  <c r="AD20" i="1"/>
  <c r="AE20" i="1" s="1"/>
  <c r="I45" i="1"/>
  <c r="J45" i="1" s="1"/>
  <c r="L45" i="1" s="1"/>
  <c r="AD11" i="1"/>
  <c r="AE11" i="1" s="1"/>
  <c r="I17" i="1"/>
  <c r="J17" i="1" s="1"/>
  <c r="L17" i="1" s="1"/>
  <c r="AD19" i="1"/>
  <c r="AE19" i="1" s="1"/>
  <c r="AD89" i="1"/>
  <c r="AE89" i="1" s="1"/>
  <c r="AD61" i="1"/>
  <c r="AE61" i="1" s="1"/>
  <c r="AD42" i="1"/>
  <c r="AE42" i="1" s="1"/>
  <c r="AD38" i="1"/>
  <c r="AE38" i="1" s="1"/>
  <c r="I19" i="1"/>
  <c r="J19" i="1" s="1"/>
  <c r="L19" i="1" s="1"/>
  <c r="I91" i="1"/>
  <c r="J91" i="1" s="1"/>
  <c r="L91" i="1" s="1"/>
  <c r="AD77" i="1"/>
  <c r="AE77" i="1" s="1"/>
  <c r="AD73" i="1"/>
  <c r="AE73" i="1" s="1"/>
  <c r="I71" i="1"/>
  <c r="J71" i="1" s="1"/>
  <c r="L71" i="1" s="1"/>
  <c r="AD91" i="1"/>
  <c r="AE91" i="1" s="1"/>
  <c r="AD49" i="1"/>
  <c r="AE49" i="1" s="1"/>
  <c r="I55" i="1"/>
  <c r="J55" i="1" s="1"/>
  <c r="L55" i="1" s="1"/>
  <c r="I83" i="1"/>
  <c r="J83" i="1" s="1"/>
  <c r="L83" i="1" s="1"/>
  <c r="I76" i="1"/>
  <c r="J76" i="1" s="1"/>
  <c r="L76" i="1" s="1"/>
  <c r="I39" i="1"/>
  <c r="J39" i="1" s="1"/>
  <c r="L39" i="1" s="1"/>
  <c r="AD63" i="1"/>
  <c r="AE63" i="1" s="1"/>
  <c r="AD34" i="1"/>
  <c r="AE34" i="1" s="1"/>
  <c r="AD32" i="1"/>
  <c r="AE32" i="1" s="1"/>
  <c r="AD29" i="1"/>
  <c r="AE29" i="1" s="1"/>
  <c r="I88" i="1"/>
  <c r="J88" i="1" s="1"/>
  <c r="L88" i="1" s="1"/>
  <c r="I47" i="1"/>
  <c r="J47" i="1" s="1"/>
  <c r="L47" i="1" s="1"/>
  <c r="AD62" i="1"/>
  <c r="AE62" i="1" s="1"/>
  <c r="I68" i="1"/>
  <c r="J68" i="1" s="1"/>
  <c r="L68" i="1" s="1"/>
  <c r="AD43" i="1"/>
  <c r="AE43" i="1" s="1"/>
  <c r="I52" i="1"/>
  <c r="J52" i="1" s="1"/>
  <c r="L52" i="1" s="1"/>
  <c r="I48" i="1"/>
  <c r="J48" i="1" s="1"/>
  <c r="L48" i="1" s="1"/>
  <c r="I42" i="1"/>
  <c r="J42" i="1" s="1"/>
  <c r="L42" i="1" s="1"/>
  <c r="AD52" i="1"/>
  <c r="AE52" i="1" s="1"/>
  <c r="AD22" i="1"/>
  <c r="AE22" i="1" s="1"/>
  <c r="I43" i="1"/>
  <c r="J43" i="1" s="1"/>
  <c r="L43" i="1" s="1"/>
  <c r="AD87" i="1"/>
  <c r="AE87" i="1" s="1"/>
  <c r="AD50" i="1"/>
  <c r="AE50" i="1" s="1"/>
  <c r="AD75" i="1"/>
  <c r="AE75" i="1" s="1"/>
  <c r="AD51" i="1"/>
  <c r="AE51" i="1" s="1"/>
  <c r="I64" i="1"/>
  <c r="J64" i="1" s="1"/>
  <c r="L64" i="1" s="1"/>
  <c r="AD66" i="1"/>
  <c r="AE66" i="1" s="1"/>
  <c r="I86" i="1"/>
  <c r="J86" i="1" s="1"/>
  <c r="L86" i="1" s="1"/>
  <c r="I74" i="1"/>
  <c r="J74" i="1" s="1"/>
  <c r="L74" i="1" s="1"/>
  <c r="I66" i="1"/>
  <c r="J66" i="1" s="1"/>
  <c r="L66" i="1" s="1"/>
  <c r="I58" i="1"/>
  <c r="J58" i="1" s="1"/>
  <c r="L58" i="1" s="1"/>
  <c r="I50" i="1"/>
  <c r="J50" i="1" s="1"/>
  <c r="L50" i="1" s="1"/>
  <c r="I36" i="1"/>
  <c r="J36" i="1" s="1"/>
  <c r="L36" i="1" s="1"/>
  <c r="AD86" i="1"/>
  <c r="AE86" i="1" s="1"/>
  <c r="AD27" i="1"/>
  <c r="AE27" i="1" s="1"/>
  <c r="I27" i="1"/>
  <c r="J27" i="1" s="1"/>
  <c r="L27" i="1" s="1"/>
  <c r="AD74" i="1"/>
  <c r="AE74" i="1" s="1"/>
  <c r="I90" i="1"/>
  <c r="J90" i="1" s="1"/>
  <c r="L90" i="1" s="1"/>
  <c r="I82" i="1"/>
  <c r="J82" i="1" s="1"/>
  <c r="L82" i="1" s="1"/>
  <c r="I70" i="1"/>
  <c r="J70" i="1" s="1"/>
  <c r="L70" i="1" s="1"/>
  <c r="I62" i="1"/>
  <c r="J62" i="1" s="1"/>
  <c r="L62" i="1" s="1"/>
  <c r="I54" i="1"/>
  <c r="J54" i="1" s="1"/>
  <c r="L54" i="1" s="1"/>
  <c r="AD59" i="1"/>
  <c r="AE59" i="1" s="1"/>
  <c r="I84" i="1"/>
  <c r="J84" i="1" s="1"/>
  <c r="L84" i="1" s="1"/>
  <c r="I72" i="1"/>
  <c r="J72" i="1" s="1"/>
  <c r="L72" i="1" s="1"/>
  <c r="I56" i="1"/>
  <c r="J56" i="1" s="1"/>
  <c r="L56" i="1" s="1"/>
  <c r="I11" i="1"/>
  <c r="AD14" i="1"/>
  <c r="AE14" i="1" s="1"/>
  <c r="AD15" i="1"/>
  <c r="AE15" i="1" s="1"/>
  <c r="AD16" i="1"/>
  <c r="AE16" i="1" s="1"/>
  <c r="I30" i="1"/>
  <c r="J30" i="1" s="1"/>
  <c r="L30" i="1" s="1"/>
  <c r="AD67" i="1"/>
  <c r="AE67" i="1" s="1"/>
  <c r="AD58" i="1"/>
  <c r="AE58" i="1" s="1"/>
  <c r="AD41" i="1"/>
  <c r="AE41" i="1" s="1"/>
  <c r="I41" i="1"/>
  <c r="J41" i="1" s="1"/>
  <c r="L41" i="1" s="1"/>
  <c r="AD40" i="1"/>
  <c r="AE40" i="1" s="1"/>
  <c r="I40" i="1"/>
  <c r="J40" i="1" s="1"/>
  <c r="L40" i="1" s="1"/>
  <c r="AD39" i="1"/>
  <c r="AE39" i="1" s="1"/>
  <c r="I38" i="1"/>
  <c r="J38" i="1" s="1"/>
  <c r="L38" i="1" s="1"/>
  <c r="AD37" i="1"/>
  <c r="AE37" i="1" s="1"/>
  <c r="I37" i="1"/>
  <c r="J37" i="1" s="1"/>
  <c r="L37" i="1" s="1"/>
  <c r="AD36" i="1"/>
  <c r="AE36" i="1" s="1"/>
  <c r="AD35" i="1"/>
  <c r="AE35" i="1" s="1"/>
  <c r="I35" i="1"/>
  <c r="J35" i="1" s="1"/>
  <c r="L35" i="1" s="1"/>
  <c r="I34" i="1"/>
  <c r="J34" i="1" s="1"/>
  <c r="L34" i="1" s="1"/>
  <c r="AD33" i="1"/>
  <c r="AE33" i="1" s="1"/>
  <c r="AD30" i="1"/>
  <c r="AE30" i="1" s="1"/>
  <c r="AD28" i="1"/>
  <c r="AE28" i="1" s="1"/>
  <c r="I28" i="1"/>
  <c r="J28" i="1" s="1"/>
  <c r="L28" i="1" s="1"/>
  <c r="AD26" i="1"/>
  <c r="AE26" i="1" s="1"/>
  <c r="AD25" i="1"/>
  <c r="AE25" i="1" s="1"/>
  <c r="I24" i="1"/>
  <c r="J24" i="1" s="1"/>
  <c r="L24" i="1" s="1"/>
  <c r="AD23" i="1"/>
  <c r="AE23" i="1" s="1"/>
  <c r="AD21" i="1"/>
  <c r="AE21" i="1" s="1"/>
  <c r="I21" i="1"/>
  <c r="AD17" i="1"/>
  <c r="AE17" i="1" s="1"/>
  <c r="I16" i="1"/>
  <c r="J16" i="1" s="1"/>
  <c r="L16" i="1" s="1"/>
  <c r="I14" i="1"/>
  <c r="J14" i="1" s="1"/>
  <c r="L14" i="1" s="1"/>
  <c r="I13" i="1"/>
  <c r="J13" i="1" s="1"/>
  <c r="L13" i="1" s="1"/>
  <c r="AD10" i="1"/>
  <c r="AE10" i="1" s="1"/>
  <c r="Y9" i="1" l="1"/>
  <c r="V9" i="1"/>
  <c r="AC9" i="1"/>
  <c r="AA9" i="1"/>
  <c r="AD9" i="1" l="1"/>
  <c r="AE9" i="1" s="1"/>
  <c r="H10" i="1"/>
  <c r="H9" i="1"/>
  <c r="F10" i="1"/>
  <c r="F9" i="1"/>
  <c r="I9" i="1" l="1"/>
  <c r="J9" i="1" s="1"/>
  <c r="I10" i="1"/>
  <c r="J10" i="1" s="1"/>
  <c r="L10" i="1" s="1"/>
  <c r="Q7" i="3" l="1"/>
  <c r="Q8" i="3"/>
  <c r="Q9" i="3"/>
  <c r="Q10" i="3"/>
  <c r="Q6" i="3"/>
  <c r="M6" i="3"/>
  <c r="N6" i="3"/>
  <c r="O6" i="3"/>
  <c r="P6" i="3"/>
  <c r="P7" i="3"/>
  <c r="P8" i="3"/>
  <c r="P9" i="3"/>
  <c r="P10" i="3"/>
  <c r="O7" i="3"/>
  <c r="O8" i="3"/>
  <c r="O9" i="3"/>
  <c r="O10" i="3"/>
  <c r="N7" i="3"/>
  <c r="N8" i="3"/>
  <c r="N9" i="3"/>
  <c r="N10" i="3"/>
  <c r="M7" i="3"/>
  <c r="M8" i="3"/>
  <c r="M9" i="3"/>
  <c r="M10" i="3"/>
  <c r="J21" i="1" l="1"/>
  <c r="L21" i="1" s="1"/>
  <c r="J11" i="1"/>
  <c r="L11" i="1" s="1"/>
  <c r="G4" i="2" l="1"/>
  <c r="H4" i="2"/>
  <c r="I4" i="2"/>
  <c r="J4" i="2"/>
  <c r="K4" i="2"/>
  <c r="G5" i="2"/>
  <c r="H5" i="2"/>
  <c r="I5" i="2"/>
  <c r="J5" i="2"/>
  <c r="K5" i="2"/>
  <c r="G6" i="2"/>
  <c r="H6" i="2"/>
  <c r="I6" i="2"/>
  <c r="J6" i="2"/>
  <c r="K6" i="2"/>
  <c r="G7" i="2"/>
  <c r="H7" i="2"/>
  <c r="I7" i="2"/>
  <c r="J7" i="2"/>
  <c r="K7" i="2"/>
  <c r="G8" i="2"/>
  <c r="H8" i="2"/>
  <c r="I8" i="2"/>
  <c r="J8" i="2"/>
  <c r="K8" i="2"/>
  <c r="L9" i="1"/>
</calcChain>
</file>

<file path=xl/comments1.xml><?xml version="1.0" encoding="utf-8"?>
<comments xmlns="http://schemas.openxmlformats.org/spreadsheetml/2006/main">
  <authors>
    <author>Rubi Ramos</author>
  </authors>
  <commentList>
    <comment ref="N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1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2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3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4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5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7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2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4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6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8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8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90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  <comment ref="N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asignado
1 Asignado</t>
        </r>
      </text>
    </comment>
    <comment ref="O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Automatizado
1 Manual
2 Automatizado Parcial
3 Automatizado Total</t>
        </r>
      </text>
    </comment>
    <comment ref="P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Informes
1 Informes Continuos
2 Informes Anual
3 Informes Continuos y Anual</t>
        </r>
      </text>
    </comment>
    <comment ref="Q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R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S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T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U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Sí  </t>
        </r>
      </text>
    </comment>
    <comment ref="W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Implementado
1 Implementado Parcialmente
2 Implementado Totalmente</t>
        </r>
      </text>
    </comment>
    <comment ref="X9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Ejecutado 
1 A solicitud
2 Esporadico
3 Permanente</t>
        </r>
      </text>
    </comment>
  </commentList>
</comments>
</file>

<file path=xl/comments2.xml><?xml version="1.0" encoding="utf-8"?>
<comments xmlns="http://schemas.openxmlformats.org/spreadsheetml/2006/main">
  <authors>
    <author>Rubi Ramos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Rubi Ramos:</t>
        </r>
        <r>
          <rPr>
            <sz val="9"/>
            <color indexed="81"/>
            <rFont val="Tahoma"/>
            <family val="2"/>
          </rPr>
          <t xml:space="preserve">
LISTA DESPEGABLE
0 NO HAY ASIGNADO
1 ASIGNADO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Rubi Ramos:</t>
        </r>
        <r>
          <rPr>
            <sz val="9"/>
            <color indexed="81"/>
            <rFont val="Tahoma"/>
            <family val="2"/>
          </rPr>
          <t xml:space="preserve">
LISTA DESPEGABLE
0 NO AUTOMATIZADO
1 MANUAL
2 AUTOMATIZADO PARCIAL
3 AUTOMATIZADO TOTAL</t>
        </r>
      </text>
    </comment>
    <comment ref="B61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hay Procedimientos
1 Si hay Procedimientos </t>
        </r>
      </text>
    </comment>
    <comment ref="B65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realizan Auditoria
1 Realizan Auditoria</t>
        </r>
      </text>
    </comment>
    <comment ref="B69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Si </t>
        </r>
      </text>
    </comment>
    <comment ref="B73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Si </t>
        </r>
      </text>
    </comment>
    <comment ref="B77" authorId="0" shapeId="0">
      <text>
        <r>
          <rPr>
            <b/>
            <sz val="6"/>
            <color indexed="81"/>
            <rFont val="Tahoma"/>
            <family val="2"/>
          </rPr>
          <t>Rubi Ramos:</t>
        </r>
        <r>
          <rPr>
            <sz val="6"/>
            <color indexed="81"/>
            <rFont val="Tahoma"/>
            <family val="2"/>
          </rPr>
          <t xml:space="preserve">
0 No 
1 Si </t>
        </r>
      </text>
    </comment>
  </commentList>
</comments>
</file>

<file path=xl/sharedStrings.xml><?xml version="1.0" encoding="utf-8"?>
<sst xmlns="http://schemas.openxmlformats.org/spreadsheetml/2006/main" count="1184" uniqueCount="460">
  <si>
    <r>
      <rPr>
        <b/>
        <sz val="6.5"/>
        <rFont val="Calibri"/>
        <family val="2"/>
      </rPr>
      <t>Página: 01 de 01</t>
    </r>
  </si>
  <si>
    <t>Operaciones realizadas por el personal de comercial</t>
  </si>
  <si>
    <t>Bajo</t>
  </si>
  <si>
    <t>Moderado</t>
  </si>
  <si>
    <t>Baja</t>
  </si>
  <si>
    <t>Alto</t>
  </si>
  <si>
    <t>Media</t>
  </si>
  <si>
    <t>III (Se realiza el trabajo con los controles existentes)</t>
  </si>
  <si>
    <t>Alta</t>
  </si>
  <si>
    <t>Extremo</t>
  </si>
  <si>
    <t>Cuenta con todos los medios posibles para garantizar que el daño sea el menor posible: equipos, charlas, etc.</t>
  </si>
  <si>
    <t>II ( Se realizan actividades con supervisión permanente)</t>
  </si>
  <si>
    <t>Cuenta con algunos medios para que ante una amenaza, los daños sean de media escala.</t>
  </si>
  <si>
    <t>I (Establecer un control eficiente para continuar actividades dentro del SIG)</t>
  </si>
  <si>
    <t>No cuenta con ningún medio para mitigar el daño ante amenazas.</t>
  </si>
  <si>
    <t>PRIORIDAD</t>
  </si>
  <si>
    <t>VULNERABILIDAD</t>
  </si>
  <si>
    <t>RIESGO</t>
  </si>
  <si>
    <t>DESCRIPCIÓN</t>
  </si>
  <si>
    <t>Pérdidas financieras bajas y efectos no perceptibles en imagen</t>
  </si>
  <si>
    <t>Menor</t>
  </si>
  <si>
    <t>Riesgo Bajo</t>
  </si>
  <si>
    <t>(2-8)</t>
  </si>
  <si>
    <t>Medianas pérdidas financieras, poco efectos neg en imagen</t>
  </si>
  <si>
    <t>Riesgo Moderado</t>
  </si>
  <si>
    <t>Pérdidas financieras altas, imagen ligada a act. Ilícitas</t>
  </si>
  <si>
    <t>Riesgo Alto</t>
  </si>
  <si>
    <t>Narcotráfico, terrorismo, pérdida financiera importante.</t>
  </si>
  <si>
    <t>Muy alto</t>
  </si>
  <si>
    <t>Riesgo Extremo</t>
  </si>
  <si>
    <t>Efecto perjudicial permanente (narcotráfico, muertes).</t>
  </si>
  <si>
    <t>Catastrófico</t>
  </si>
  <si>
    <t>CALIFICACIÓN DEL RIESGO</t>
  </si>
  <si>
    <t>CONSECUENCIA</t>
  </si>
  <si>
    <t>Puede ocurrir solo en ocasiones excepcionales.</t>
  </si>
  <si>
    <t>Remoto</t>
  </si>
  <si>
    <t>Podría ocurrir en algunas ocasiones.</t>
  </si>
  <si>
    <t>Poco Probable</t>
  </si>
  <si>
    <t>Es posible que ocurra en algunas ocasiones.</t>
  </si>
  <si>
    <t>Posible</t>
  </si>
  <si>
    <t>Puede ocurrir probablemente en la mayoría de veces.</t>
  </si>
  <si>
    <t>Probable</t>
  </si>
  <si>
    <t>Se espera que ocurra la mayoría de veces.</t>
  </si>
  <si>
    <t>Frecuente</t>
  </si>
  <si>
    <t>POSIBILIDAD</t>
  </si>
  <si>
    <t>Consecuencia / Posibilidad</t>
  </si>
  <si>
    <t>No implementación o actualización de un Sistema Integrado de Gestión.</t>
  </si>
  <si>
    <t>Incumplimiento               de realizar              actividades indispensables,     para     el buen desempeño del SIG.</t>
  </si>
  <si>
    <t>Operaciones realizadas por el personal de Calidad del SIG</t>
  </si>
  <si>
    <t>Resultado de la Encuesta de Satisfacción del Cliente &gt; 2 (escala de 1 al 4)</t>
  </si>
  <si>
    <t>Canales    de    distribución inhabituales        en        los despachos</t>
  </si>
  <si>
    <t>Falla     de     equipos     de comunicaciones.</t>
  </si>
  <si>
    <t>Desconocimiento    de    los proveedores  que  cuentan con certificación Basc.</t>
  </si>
  <si>
    <t>Incertidumbre en procedimientos y actividades       que       realiza       el proveedor en temas de seguridad.</t>
  </si>
  <si>
    <t>Mal  desempeño del  SIG  y  falta  de cumplimiento   a   los   requisitos   y estándares de Calidad y Seguridad.</t>
  </si>
  <si>
    <t>Aprobado: JSC</t>
  </si>
  <si>
    <t>Eficacia de los Ejercicios y Simulacros de Seguridad &gt; 2 (escala de 1 al 5)</t>
  </si>
  <si>
    <t>Revisión trimestral del   cumplimiento de los Objetivos del Sistema Integrado de Gestión.
DOC-SIG-028 de CLI.</t>
  </si>
  <si>
    <t>Revisión trimestral del  desempeño  global  de  los  procesos,  que  afectan  el Sistema Integrado de Gestión de CLI.</t>
  </si>
  <si>
    <t>Cumplimiento  del  Procedimiento  Reporte  de  Operaciones  y  Actividades Sospechosas PRO-SG-014. Revisiones trimestral.</t>
  </si>
  <si>
    <t>Atención  a  las  señales  de  alerta  de  despachos  con  posibles  reportes  de operaciones sospechosas. Revisiones  trimestral.</t>
  </si>
  <si>
    <t>Atención  a  las  señales  de  alerta  de  despachos  con  posibles  reportes  de operaciones sospechosas. Revisiones trimestral.</t>
  </si>
  <si>
    <t>Mantener el control y seguimiento correspondiente al personal asignado y el  uso  de  una  lista  de  verificación  para  inspeccionar  los  contenedores.
Revisiones trimestral.</t>
  </si>
  <si>
    <t>Mantener el control y seguimiento correspondiente al personal asignado y el   uso   de   glosas   para   identificar   a   los   participantes   de   la  operación. Revisiones trimestral.</t>
  </si>
  <si>
    <t>Se  realiza  rigurosa  evaluacion  y  selección  de  personal,  asegurando  así  la integridad  del  personal  ingresante.  Al  ingresar,  la  inducción  enfatiza  la prevención del soborno y LA/FT (DOC-SIG-029 Protocolo de Denuncias y Control de obsequios / POL-SIG-012 Política PLAFT / DOC-SIG-001 Código de Conducta del PLAFT).  Revisiones semestrales de la eficacia de las capacitaciones.</t>
  </si>
  <si>
    <t>Vulnerabilidad de los sistemas informáticos</t>
  </si>
  <si>
    <t xml:space="preserve">Accesos a correos con contenido de virus, uso indebido de claves </t>
  </si>
  <si>
    <t>III</t>
  </si>
  <si>
    <t xml:space="preserve">Procedimiento de VPN, Procedimientos de sistemas informaticos y procedimiento de contingencia informatica. 
</t>
  </si>
  <si>
    <t>Control de accesos de usuarios, mediante plataformas virtuales (Firewall).</t>
  </si>
  <si>
    <t>CRITERIOS DE EVALUACIÓN</t>
  </si>
  <si>
    <t>PUNTAJE DEL RIESGO</t>
  </si>
  <si>
    <t>(9-16)</t>
  </si>
  <si>
    <t>(17-36)</t>
  </si>
  <si>
    <t>(37-252)</t>
  </si>
  <si>
    <t>Probabilidad</t>
  </si>
  <si>
    <t xml:space="preserve">Categoría </t>
  </si>
  <si>
    <t>Descripción</t>
  </si>
  <si>
    <t>Frecuencia</t>
  </si>
  <si>
    <t>Nivel</t>
  </si>
  <si>
    <t>Rara vez</t>
  </si>
  <si>
    <t>Improbable</t>
  </si>
  <si>
    <t>Casi Seguro</t>
  </si>
  <si>
    <t>Ocurre en circunstancias excepcionales</t>
  </si>
  <si>
    <t>Puede Ocurrir</t>
  </si>
  <si>
    <t>Es posible que suceda</t>
  </si>
  <si>
    <t>Ocurre en la mayoría de los casos</t>
  </si>
  <si>
    <t>Ocurre de forma permanente en los casos</t>
  </si>
  <si>
    <t>Se ha presentado uno por semestre</t>
  </si>
  <si>
    <t>Se ha presentado uno por trimestre</t>
  </si>
  <si>
    <t>Se ha presentado por mes</t>
  </si>
  <si>
    <t>Se ha presentado de forma diaria</t>
  </si>
  <si>
    <t>Insignificante</t>
  </si>
  <si>
    <t xml:space="preserve">Mayor </t>
  </si>
  <si>
    <t>No genera consecuencia mínima</t>
  </si>
  <si>
    <t>Genera consecuencia reducidas (económica, imagen, reputación, legal)</t>
  </si>
  <si>
    <t>Genera consecuencia moderadas (económica, imagen, reputación)</t>
  </si>
  <si>
    <t>Genera consecuencia (económica, imagen, reputación, legal, penal) relevantes</t>
  </si>
  <si>
    <t>Genera consecuencia extremas (económica, imagen, reputación, legal, penal)</t>
  </si>
  <si>
    <t>Riesgo Inherente</t>
  </si>
  <si>
    <t>Impacto</t>
  </si>
  <si>
    <t xml:space="preserve">Menor </t>
  </si>
  <si>
    <t>Máximo</t>
  </si>
  <si>
    <t>Inaceptable</t>
  </si>
  <si>
    <t xml:space="preserve">Importante </t>
  </si>
  <si>
    <t xml:space="preserve">Tolerable </t>
  </si>
  <si>
    <t>Aceptable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</si>
  <si>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</si>
  <si>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</si>
  <si>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PROBABILIDAD</t>
  </si>
  <si>
    <t xml:space="preserve">Metodologia de Riesgo </t>
  </si>
  <si>
    <t>PLAN DE ACCION</t>
  </si>
  <si>
    <t>Alta Gerencia / Jefe de Calidad y Seguridad</t>
  </si>
  <si>
    <t>Área de Calidad</t>
  </si>
  <si>
    <t>INFORMES</t>
  </si>
  <si>
    <t>PROCEDIMIENTOS</t>
  </si>
  <si>
    <t>AUDITORIAS</t>
  </si>
  <si>
    <t>CAPACITACIONES</t>
  </si>
  <si>
    <t>SENSIBILIZACION</t>
  </si>
  <si>
    <t>INDUCCION</t>
  </si>
  <si>
    <t>EVALUACION DE CONTROLES</t>
  </si>
  <si>
    <t>ASIGNADO</t>
  </si>
  <si>
    <t>AUTOMATIZACION</t>
  </si>
  <si>
    <t>EFECTIVIDAD DEL DISEÑO DEL CONTROL</t>
  </si>
  <si>
    <t xml:space="preserve">EFICIENCIA DE CONTROLES </t>
  </si>
  <si>
    <t>ESTADO IMPLEMENTADO</t>
  </si>
  <si>
    <t>RESPONSABLE</t>
  </si>
  <si>
    <t>FRECUENCIA DE LA EJECUCION</t>
  </si>
  <si>
    <t>EFICACIA DE LA EJECUCION DEL CONTROL</t>
  </si>
  <si>
    <t>IMPACTO</t>
  </si>
  <si>
    <t>PUNTAJE DEL RIESGO RESIDUAL</t>
  </si>
  <si>
    <t>1- Rara vez</t>
  </si>
  <si>
    <t>2 - Improbable</t>
  </si>
  <si>
    <t>3 - Posible</t>
  </si>
  <si>
    <t>4 - Probable</t>
  </si>
  <si>
    <t>5 - Casi Seguro</t>
  </si>
  <si>
    <t>VALOR</t>
  </si>
  <si>
    <t>VALOR PRIORIDAD</t>
  </si>
  <si>
    <t>I</t>
  </si>
  <si>
    <t>II</t>
  </si>
  <si>
    <t>PROCEDIMIENTO</t>
  </si>
  <si>
    <t>Asignado</t>
  </si>
  <si>
    <t>No asignado</t>
  </si>
  <si>
    <t>No Automatizado</t>
  </si>
  <si>
    <t>Manual</t>
  </si>
  <si>
    <t>Automatizado Parcial</t>
  </si>
  <si>
    <t>Automatizado Total</t>
  </si>
  <si>
    <t>No hay Informes</t>
  </si>
  <si>
    <t>Informes Continuos</t>
  </si>
  <si>
    <t>Informes Anual</t>
  </si>
  <si>
    <t>Informes Continuos y Anual</t>
  </si>
  <si>
    <t>No</t>
  </si>
  <si>
    <t>Sí</t>
  </si>
  <si>
    <t>AUDITORIA</t>
  </si>
  <si>
    <t>Realizan Auditoria</t>
  </si>
  <si>
    <t>No realizan Auditoria</t>
  </si>
  <si>
    <t>No Implementado</t>
  </si>
  <si>
    <t>Implementado Parcialmente</t>
  </si>
  <si>
    <t>Implementado Totalmente</t>
  </si>
  <si>
    <t xml:space="preserve">No Ejecutado </t>
  </si>
  <si>
    <t>Esporadico</t>
  </si>
  <si>
    <t>Permanente</t>
  </si>
  <si>
    <t>A solicitud</t>
  </si>
  <si>
    <t>EVALUACIÓN DE RIESGO</t>
  </si>
  <si>
    <t>EVALUACION PARA EL RIESGO REDISUAL</t>
  </si>
  <si>
    <t>Código: DOC-SIG-004</t>
  </si>
  <si>
    <t>DOCUMENTO</t>
  </si>
  <si>
    <t>Matriz de Evaluación de Riesgos del SIG</t>
  </si>
  <si>
    <t>No se ha presentado en el último año</t>
  </si>
  <si>
    <t xml:space="preserve">Descripción del Riesgo de Corrupción - Impacto </t>
  </si>
  <si>
    <t>Descripción del Riesgo de Corrupción - Probabilidad</t>
  </si>
  <si>
    <t>Probabilidad vs Impacto</t>
  </si>
  <si>
    <t>Jefe de Calidad y Seguridad</t>
  </si>
  <si>
    <t>Área Comercial</t>
  </si>
  <si>
    <t>Área Servicio al Cliente</t>
  </si>
  <si>
    <t>Área Servicio al Cliente / Área Comercial</t>
  </si>
  <si>
    <t>Falta de trazabilidad en las operaciones aduaneras</t>
  </si>
  <si>
    <t>Área de Operaciones</t>
  </si>
  <si>
    <t>Área de Operaciones / Área de Calidad</t>
  </si>
  <si>
    <t>Área de Operaciones / Área de Servicio al Cliente</t>
  </si>
  <si>
    <t>Área de Operaciones / Área de Administración</t>
  </si>
  <si>
    <t>Falta de trazabilidad en las operaciones relacionadas con los clientes</t>
  </si>
  <si>
    <t>Área de Operaciones / Servicio al Cliente</t>
  </si>
  <si>
    <t>Área de RRHH</t>
  </si>
  <si>
    <t>Área de RRHH /Área de Calidad / Área según su puesto de trabajo</t>
  </si>
  <si>
    <t>Área de RRHH /Área de Calidad</t>
  </si>
  <si>
    <t>Personal Involucrado en actividades ilícitas</t>
  </si>
  <si>
    <t>Empresa involucrada en actividades ilicitas como el soborno o lavado de activos</t>
  </si>
  <si>
    <t>Comité de Seguridad</t>
  </si>
  <si>
    <t>Área de Administración / Área Comercial</t>
  </si>
  <si>
    <t>Área de Administración / Área de Sistemas</t>
  </si>
  <si>
    <t>Área de Administración / Área de Calidad</t>
  </si>
  <si>
    <t>Área de Sistemas</t>
  </si>
  <si>
    <t>Área de Administración / Área de Mensajería y VB</t>
  </si>
  <si>
    <t>Pérdida de la información
Demoras en las operaciones</t>
  </si>
  <si>
    <t>Área de Sistemas / Área de Calidad</t>
  </si>
  <si>
    <t>Gestión relacionada a las Instalaciones o equipos de la empresa y sus proveedores</t>
  </si>
  <si>
    <t>Área de Calidad / Comité de Seguridad</t>
  </si>
  <si>
    <t>Área Archivo / Área de Administración</t>
  </si>
  <si>
    <t>Todas las áreas</t>
  </si>
  <si>
    <t>Área Administración / Área de RRHH</t>
  </si>
  <si>
    <t xml:space="preserve">Área Administración </t>
  </si>
  <si>
    <t>Área de Legal</t>
  </si>
  <si>
    <t>Área de Legal / Área Comercial</t>
  </si>
  <si>
    <t>Área Carga Internacional / Área de Calidad</t>
  </si>
  <si>
    <t>Área Carga Internacional</t>
  </si>
  <si>
    <t>Área de Transporte</t>
  </si>
  <si>
    <t>Área de Transporte / Área de Calidad</t>
  </si>
  <si>
    <t>Área de Calidad y Seguridad</t>
  </si>
  <si>
    <t>Oficial del Cumplimiento</t>
  </si>
  <si>
    <t>Resultado del Riesgo despues de controles ejecutados</t>
  </si>
  <si>
    <t>ANTES</t>
  </si>
  <si>
    <t>DESPUES</t>
  </si>
  <si>
    <t>DIFERENCIA</t>
  </si>
  <si>
    <t>Control de Cambios:</t>
  </si>
  <si>
    <t xml:space="preserve">´*NOTA:   En busqueda de un ambiente saludable, cli opto por dividir al personal en 3 grupos, donde el grupo 1 y 2 realizaran trabajo rotativo y el grupo 3 remoto. Adicional a ello se realizaron fumigacion  semanal y personal de salud realiza monitoreos diarios el control de temperatura diariamente.
</t>
  </si>
  <si>
    <t>NA</t>
  </si>
  <si>
    <t>PROCESO</t>
  </si>
  <si>
    <t>FACTOR</t>
  </si>
  <si>
    <t>AMENAZA</t>
  </si>
  <si>
    <t>DESCRIPCION DEL RIESGO</t>
  </si>
  <si>
    <t>TARGET</t>
  </si>
  <si>
    <t>TRATAMIENTO Y FRECUENCIA</t>
  </si>
  <si>
    <t>Gestión Directiva</t>
  </si>
  <si>
    <t>Operaciones de los Directores</t>
  </si>
  <si>
    <t>Cantidad de Revisiones por la Dirección al año =1</t>
  </si>
  <si>
    <t>Falta de revisión del cumplimiento de los Objetivos del Sistema Integrado de Gestión.</t>
  </si>
  <si>
    <t>Desconocimiento    del    grado    de cumplimiento a las metas trazadas por   la   Organización,   en   materia Anti    Soborno,    de    Calidad    y/o Seguridad.</t>
  </si>
  <si>
    <t>Cumplimiento de Objetivos &gt;70%</t>
  </si>
  <si>
    <t>Falta de revisión del Desempeño de los Procesos del Sistema Integrado de Gestión.</t>
  </si>
  <si>
    <t>Desconocimiento    del    grado    de eficacia       de       las       actividades relevantes,      en      materia      anti Soborno, de Calidad y/o Seguridad.</t>
  </si>
  <si>
    <t>Eficacia del Desempeño de los Procesos &gt;70%</t>
  </si>
  <si>
    <t>Gestion del Sistema</t>
  </si>
  <si>
    <t>No      realizar      Auditorías internas anuales al SIG.</t>
  </si>
  <si>
    <t>Desconocimiento  de  las  fallas  del Sistema Integrado de Gestión.</t>
  </si>
  <si>
    <t>Auditoría Internas al año =1</t>
  </si>
  <si>
    <t>Falta de tratamiento  a los Hallazgos de las Auditorías</t>
  </si>
  <si>
    <t>Cumplimiento del Plan de Acción de las GDM &gt; 75 %</t>
  </si>
  <si>
    <t>Revisión  trimestral  de  las  Gestiones  de  Mejora  (GDM),  para  verificar  el cumplimiento del procedimiento de Control de las GDM PRO-SIG-006 .</t>
  </si>
  <si>
    <t>Sanciones     y/o    multas     de    las Autoridades,  así  como  dificultades y/o    no    conformidades    en    las Auditorías de Tercera Parte.</t>
  </si>
  <si>
    <t>Cumplimiento del Programa de Actividades &gt; 75 %</t>
  </si>
  <si>
    <t>Revisión trimestral del Programa de Actividades PRG-SG-002.</t>
  </si>
  <si>
    <t>Gestión Comercial</t>
  </si>
  <si>
    <t>Clientes descontentos</t>
  </si>
  <si>
    <t>Disminución         de         despachos encargados a CLI</t>
  </si>
  <si>
    <t>Conocimiento   del   grado   de   satisfacción   de   los   clientes,   mediante   los Informes de satisfacción al cliente solicitados cada año</t>
  </si>
  <si>
    <t>Clientes   involucrados   en actividades ilícitas</t>
  </si>
  <si>
    <t>Involucramiento     en     actividades ilícitas        como        el        soborno, contrabando y otros</t>
  </si>
  <si>
    <t>Documentación completa &gt; 75 %</t>
  </si>
  <si>
    <t>Revisiones  trimestrales  de  la  documentación requerida  en las  carpetas  de los Clientes. Cumplimiento del Procedimiento Selección de Clientes PRO-CO- 012.</t>
  </si>
  <si>
    <t>Clientes de exportaciones, nuevos o eventuales</t>
  </si>
  <si>
    <t>Involucramiento  en  actividades  de narcotráfico o lavado de activos</t>
  </si>
  <si>
    <t>Resultado de Evaluación como Asociado de Negocios &gt; 200 (escala: 100, 300, 400, 500 )</t>
  </si>
  <si>
    <t>Clientes    interesados    en actividades  de  soborno  a autoridades</t>
  </si>
  <si>
    <t>Clientes   que  solicitan  agilizar  los trámites ante autoridades, dejando abierta        la        posibilidad        de otorgamiento      de      regalos      a funcionarios.</t>
  </si>
  <si>
    <t>Desconocimiento  de  los  riesgos  y amenazas de soborno, seguridad o calidad     que     existen     en     las actividades que realizan</t>
  </si>
  <si>
    <t>Visitas de Seguridad realizadas a las instalaciones del Asociado de Negocios &gt; 50 %</t>
  </si>
  <si>
    <t>Visitas  de  Seguridad  anuales.  Incentivar  a  los  asociados  de  negocios  a implementar  el  SGCS  Anti  Soborno,  Basc  -  OEA  o   ISO  9001.  Acuerdos  de Seguridad  y  Anti  Soborno.  Publicaciones  de  Boletines  informativos  con noticias y artículos del SGCS y del  Sistema de Calidad.</t>
  </si>
  <si>
    <t>No        cumplimiento        a procedimientos              y/o actividades    propias    del área,  indispensables  para el   buen   desempeño   del SIG.</t>
  </si>
  <si>
    <t>Cumplimiento a los procedimientos del área &gt; 80 %</t>
  </si>
  <si>
    <t>Revisión trimestral del cumplimiento a las actividades y procedimientos del área, mediante inspecciones de control inopinadas.</t>
  </si>
  <si>
    <t>Clonación  de  precintos,  carga  de exportación  contaminada,  robo de carga</t>
  </si>
  <si>
    <t>Comprometer a los clientes exportadores, mediante acuerdos de seguridad, e   informar   a   las   autoridades   de   presentarse   el   caso.   Verificaciones semestrales.</t>
  </si>
  <si>
    <t>Servicio al Cliente y Liquidación</t>
  </si>
  <si>
    <t>Operaciones realizadas por el personal de Servicio al Cliente y Liquidaciones</t>
  </si>
  <si>
    <t>Transmisión  incorrecta  de datos a las autoridades</t>
  </si>
  <si>
    <t>Registros del ingreso, revisión, corrección y numeración de la DAM &gt; 80 %</t>
  </si>
  <si>
    <t>Revisiones     trimestrales     del     cumplimiento     del     procedimiento     de liquidaciones   y   revisiones   PRO-SC-017.   Verificar  seguimiento   diario  del Coordinador.</t>
  </si>
  <si>
    <t>Cumplimiento a los procedimientos y PSP del área &gt; 80 %</t>
  </si>
  <si>
    <t>Falta   de   trazabilidad   de sus actividades</t>
  </si>
  <si>
    <t>Dificultades  y/o no conformidades en las Auditorías de Tercera Parte.</t>
  </si>
  <si>
    <t>Incidencias principales ingresadas en glosas &gt; 75 %</t>
  </si>
  <si>
    <t>Revisión trimestral del cumplimiento del ingreso de glosas a las incidencias relevantes del despacho, mediante inspecciones de control inopinadas.</t>
  </si>
  <si>
    <t>Falta de trazabilidad en las actividades     relacionadas con los clientes</t>
  </si>
  <si>
    <t>Falta de control en actividades con riesgo   de   soborno,   contrabando y/o otras actividades ilícitas.</t>
  </si>
  <si>
    <t>Operaciones    de   clientes involucradas                     en actividades ilícitas</t>
  </si>
  <si>
    <t>Involucramiento  en  actividades  de soborno,    contrabando    y    otros ilícitos.</t>
  </si>
  <si>
    <t>Operaciones involucradas en actividades ilícitas =0</t>
  </si>
  <si>
    <t>Involucramiento  en  actividades  de soborno       o        corrupción       de funcionarios.</t>
  </si>
  <si>
    <t>Cumplimiento del Manual de Procedimientos para Operaciones Seguras del SGCS MAN-SIG-004. Revisiones trimestral.</t>
  </si>
  <si>
    <t>Productos   no   habituales en los despachos</t>
  </si>
  <si>
    <t>Encubrimiento   de   actividades   de lavado de activos.</t>
  </si>
  <si>
    <t>Encubrimiento   de   actividades   de narcotráfico o lavado de activos</t>
  </si>
  <si>
    <t>Operaciones con países en conflicto   o   de   riesgo  de narcotráfico</t>
  </si>
  <si>
    <t>Gestión de Operaciones</t>
  </si>
  <si>
    <t>Operaciones realizadas por el personal Operativo</t>
  </si>
  <si>
    <t>Precintos     de     CLI     No controlados</t>
  </si>
  <si>
    <t>Clonación     de     precintos,     carga contaminada, robo de carga</t>
  </si>
  <si>
    <t>Registro actualizado del Control de Precintos &gt; 80 %</t>
  </si>
  <si>
    <t>Mantener  un  adecuado  control  de  precintos  en  Operaciones  y  almacén. Revisiones trimestrales.</t>
  </si>
  <si>
    <t>Controlar  el  ingreso  de  todas  las  incidencias  relevantes  de  los  despachos. Revisiones trimestrales.</t>
  </si>
  <si>
    <t>Falta   de   control   de   los gastos operativos</t>
  </si>
  <si>
    <t>Controlar  el  ingreso  de  todas  las  incidencias  relevantes  de  los  despachos. Revisiones periódicas de gastos de caja chica.</t>
  </si>
  <si>
    <t>Romper      procesos      por complacer      al      cliente, ignorando   protocolos   de seguridad</t>
  </si>
  <si>
    <t>Contaminación de la carga durante el aforo</t>
  </si>
  <si>
    <t>Carga contaminada, robo de carga</t>
  </si>
  <si>
    <t>Contaminación de la carga durante el previo</t>
  </si>
  <si>
    <t>Encubrimiento   de   actividades   de lavado de activos</t>
  </si>
  <si>
    <t>Gestión de RRHH</t>
  </si>
  <si>
    <t>Gestión relacionada a las Personas que laboran en CLI</t>
  </si>
  <si>
    <t>Personal  no  preparado  o desactualizado             para ejercer sus labores</t>
  </si>
  <si>
    <t>Mal  desempeño  y/o  errores  en  el trabajo         que         afectan         el cumplimiento de objetivos del SIG</t>
  </si>
  <si>
    <t>Resultado de las Evaluaciones de desempeño del personal &gt; 2 (escala de 1 al 5)</t>
  </si>
  <si>
    <t>Evaluaciones anuales de desempeño del personal.</t>
  </si>
  <si>
    <t>Personal   que   desconoce los temas del SIG</t>
  </si>
  <si>
    <t>Desconocimiento  de  los  riesgos  y amenazas    que    existen    en    las actividades que realizan</t>
  </si>
  <si>
    <t>Cumplimiento del Programa de Capacitaciones &gt;75 %</t>
  </si>
  <si>
    <t xml:space="preserve">Realización de charlas de inducción (Política SIG, Valores CLI, Misión y Visión, Mejora continua, Mapa de Procesos, Principios del SIG, ISO 9001 (Alcance, Doc. Obligatorios), BASC (Alcance, Protocolos, requisitos), ISO 37001 (Alcance, deberes éticos, señales de alerta, recepción de obsequios), PLAFT – UIF, Política de Datos, SST (Controles, registros obligatorios, Política, brigada, mapa de procesos) e ingreso a  Blog CLI)y capacitaciones durante el año en temas relacionados a laISO 9001, ISO 37001, BASC, OEA, UIF, LPDP y SST. Acuerdos Anti Sobornos y DJ de capacitaciones de PLAFT.
</t>
  </si>
  <si>
    <t>No   realización   de   visitas domiciliarias    a    personal crítico</t>
  </si>
  <si>
    <t>Involucramiento     en     actividades ilícitas</t>
  </si>
  <si>
    <t>Revisiones  trimestrales  de  la  carpeta  del trabajador.  Se  deben  realizar las visitas domiciliarias al personal crítico. Las carpetas deben contener toda la documentación requerida por nuestro SIG.</t>
  </si>
  <si>
    <t>Falta  de  evaluación  en  el caso de gerentes y socios</t>
  </si>
  <si>
    <t>Cumplimiento del manual anti soborno y de PLAFT MAN-SG-002 , contar con el  estudio  de  seguridad  para  empleados  FOR-RH-034.  Los  Gerentes  son considerados   como   personal   crítico   y   se   debe   revisar   su   situación policial/penal       periódicamente.      Revisiones      trimestrales       mediante inspecciones de control inopinadas.</t>
  </si>
  <si>
    <t>Personal coludido en actos ilícitos</t>
  </si>
  <si>
    <t>Robo,        inseguridad        en        la organización, daño en la imagen de CLI</t>
  </si>
  <si>
    <t>Medidas  de  control  para  identificar  a  los  participantes  en  el  despacho, evaluación    permanente    del    personal    y    realización    de    charlas    de concientización.  Revisiones  trimestrales   mediante  inspecciones  de  control inopinadas.</t>
  </si>
  <si>
    <t>Gestión de Recursos</t>
  </si>
  <si>
    <t>Gestión Administratiiva y de Recursos</t>
  </si>
  <si>
    <t>Solvencia             financiera insuficiente  para  pago  de impuestos  y tributos</t>
  </si>
  <si>
    <t>Sanciones de parte de la autoridad tributaria y aduanera.</t>
  </si>
  <si>
    <t>Cuadro de resultados de cada mes &gt;0</t>
  </si>
  <si>
    <t>Mantener el  monitoreo y  revisión  de  los  estados  financieros, PRO-AD-010 mensualmente;   para   que   de   esta   observación   se   tomen   las   medidas correctivas necesarias, de ser el caso.</t>
  </si>
  <si>
    <t>Retraso      en      operaciones      y/o coordinaciones</t>
  </si>
  <si>
    <t>Estado de los equipos de comunicación &gt; 80%</t>
  </si>
  <si>
    <t>Mantener un adecuado control de los equipos de comunicación asignados y contactar   al   proveedor   en   caso   de   avería   o   desperfecto.   Revisiones semestrales.</t>
  </si>
  <si>
    <t>Revisión e identificación de Proveedores Basc = semestral</t>
  </si>
  <si>
    <t>Mantener   una   lista   de   proveedores   certificados   Basc   en   todas   las categorías. Actualización anual.</t>
  </si>
  <si>
    <t>Proveedores                    sin implementación  del  SGCS Basc OEA, ISO 37001 o ISO
9001 en su empresa</t>
  </si>
  <si>
    <t>Publicaciones de noticias y artículos  referidos al SIG mínimo cada 3 meses</t>
  </si>
  <si>
    <t>Incentivar a los asociados de negocios a implementar el SGCS Basc - OEA o ISO  37001 o ISO  9001.  Uso  de  Boletines  informativos  con  información del SGCS y del  Sistema de Calidad.</t>
  </si>
  <si>
    <t>Información perdida</t>
  </si>
  <si>
    <t>Información del sistema que no se pueda recuperar</t>
  </si>
  <si>
    <t>Se realizan backups periódicos de la información del sistema.</t>
  </si>
  <si>
    <t>Proveedores  involucrados en actividades ilícitas</t>
  </si>
  <si>
    <t>Mensajeros    motorizados involucrados                     en actividades ilícitas</t>
  </si>
  <si>
    <t>Cumplimiento del Procedimiento de Selección y evaluación de proveedores PRO-AD-025.  Se  deben  tener  acuerdos  de  seguridad  y  programar  visitas para  revisar  la  gestión  de  seguridad  de  los  proveedores  de  motorizados. Revisiones semestrales de las carpetas de proveedores.</t>
  </si>
  <si>
    <t>Ingreso  no   autorizado  al servidor</t>
  </si>
  <si>
    <t>Robo o eliminación de información</t>
  </si>
  <si>
    <t>Buen estado de los equipos de cómputo &gt; 80 %</t>
  </si>
  <si>
    <t>Mantener  el  control  con  barreras  firewall para  detectar y  evitar  intrusos. Verificaciones del buen funcionamiento mensual.</t>
  </si>
  <si>
    <t>PCs en mal estado</t>
  </si>
  <si>
    <t>Pérdida de la información</t>
  </si>
  <si>
    <t>Conexiones    eléctricas    y suministros mal instalados</t>
  </si>
  <si>
    <t>Se realizan las inspecciones de las instalaciones mensualmente y en caso de algún desperfecto se comunica al proveedor establecido.</t>
  </si>
  <si>
    <t>Proveedores involucrados en actividades ilícitas</t>
  </si>
  <si>
    <t>Involucramiento en actividades ilícitas</t>
  </si>
  <si>
    <t>Cumplimiento del Procedimiento de Selección y evaluación de proveedores PRO-AD-025.  Se  deben  tener  acuerdos  de  seguridad  y  programar  visitas para   revisar   la   gestión   de   seguridad   de   los   proveedores.   Revisiones semestrales de las carpetas de proveedores.</t>
  </si>
  <si>
    <t>Falta  de  eficiencia  de  los Proveedores</t>
  </si>
  <si>
    <t>Disminución  de  la  satisfacción  de los servicios,  encargados por CLI</t>
  </si>
  <si>
    <t>Resultado de las Evaluaciones a los Proveedores &gt; 200 (escala: 100, 300, 400, 500 )</t>
  </si>
  <si>
    <t>Re-evaluaciones    de    proveedores    críticos,    según    puntaje    obtenido. Cumplimiento del Procedimiento de Selección y evaluación de proveedores PRO-AD-025. Revisión anual.</t>
  </si>
  <si>
    <t>Revisiones anuales de proveedores como asociados de negocios, informarse de su situación financiera, operaciones realizadas y nombre de accionistas. Revisiones en la Web, etc.</t>
  </si>
  <si>
    <t>Regalos      o      donaciones inusuales           de           los proveedores   al   personal de CLI</t>
  </si>
  <si>
    <t>Proveedores   que   podrian   buscar comprometer al personal de CLI en actividades iícitas como el soborno.</t>
  </si>
  <si>
    <t>Revisiones  periódicas   de  conocimiento  delproveedor,  informarse  de  su programa de regalos o donaciones realizadas a la empresa.</t>
  </si>
  <si>
    <t>Cajones    y    archivadores abiertos,     sin     seguridad adecuada</t>
  </si>
  <si>
    <t>Robo de información y bienes</t>
  </si>
  <si>
    <t>Mantener   el   control   de   llaves   existente   y   concientizar   al   personal. Verificaciones semestrales.</t>
  </si>
  <si>
    <t>Puertas   de   acceso   a   las oficinas, sin control.</t>
  </si>
  <si>
    <t>Ingreso de personas extrañas a las oficinas.</t>
  </si>
  <si>
    <t>Verificaciones    semestrales    del    control    de    llaves    existente    (puertas cerradas).</t>
  </si>
  <si>
    <t>Ingreso a local / oficinas, por personal no autorizado</t>
  </si>
  <si>
    <t>Robo   de   dinero   en   caja   chica   / Robo de información y bienes</t>
  </si>
  <si>
    <t>Revisiones mensuales en las instalaciones. Mantener el control de accesos y cuidado en la asignación (Sistemas).  Adecuado custodio de llave.</t>
  </si>
  <si>
    <t>Tránsito    en    el    local    / oficinas   por   personal   no autorizado</t>
  </si>
  <si>
    <t>Revisiones mensuales en las instalaciones.  Señalizar el área como de acceso restringido. Mantener el control de cámaras y acceso del personal mediante dispositivos      electrónicos.      Asegurar      el      buen      funcionamiento      y mantenimiento periódico de las cámaras de video.</t>
  </si>
  <si>
    <t>Sellos no controlados</t>
  </si>
  <si>
    <t>Falsificación de documentos</t>
  </si>
  <si>
    <t>Cumplimiento    de    la    instrucción    de    Control    de    Sellos    INS-SIG-005. Verificaciones semestrales.</t>
  </si>
  <si>
    <t>Gestión Legal</t>
  </si>
  <si>
    <t>Operaciones relacionadas con la Asesoría Técnica Legal</t>
  </si>
  <si>
    <t>No  contar  con  una  buena actualización   de   normas aduaneras</t>
  </si>
  <si>
    <t>Dams  erradas,  multas,  demora  y tropiezos      en      las      actividades aduaneras</t>
  </si>
  <si>
    <t>Publicación y actualización de Normas Legales, comunicadas a CLI &gt; 90 %</t>
  </si>
  <si>
    <t>Se debe comunicar todas las normas de El Peruano al personal de CLI y a los clientes y guardar un registro en el Blog de CLI. Registro diario. Revisiones trimestrales del cumplimiento.</t>
  </si>
  <si>
    <t>Notificaciones  y  similares sin respuesta</t>
  </si>
  <si>
    <t>Sanciones     y/o    multas     de    las Autoridades.</t>
  </si>
  <si>
    <t>Registros de la preparación de expedientes, regularizaciones y respuestas a notificaciones &gt; 90%</t>
  </si>
  <si>
    <t>Revisión  trimestral  de  los  registros  del  área,  mediante  inspecciones  de control inopinadas.</t>
  </si>
  <si>
    <t>Incidencias principales registradas &gt; 75 %</t>
  </si>
  <si>
    <t>Revisión   trimestral   del   cumplimiento   del   ingreso   y/o   registro   de   las incidencias   relevantes   del  despacho,  mediante  inspecciones   de  control inopinadas.</t>
  </si>
  <si>
    <t>Cumplimiento del Manual de Procedimientos para Operaciones Seguras del SGCS MAN-SIG-004. Revisiones semestrales.</t>
  </si>
  <si>
    <t>Carga Internacional</t>
  </si>
  <si>
    <t>Operaciones realizadas por el personal de Carga Internacional</t>
  </si>
  <si>
    <t>Revisión trimestral del cumplimiento a las actividades y procedimientos de Carga Internacional, mediante inspecciones de control inopinadas.</t>
  </si>
  <si>
    <t>Registro de las principales Incidencias de las Operaciones de Carga &gt; 75 %</t>
  </si>
  <si>
    <t>Revisión  trimestral  del  registro  de  incidencias  relevantes  del  despacho, mediante inspecciones de control inopinadas.</t>
  </si>
  <si>
    <t>Transportes</t>
  </si>
  <si>
    <t>Operaciones realizadas por el personal de Transportes</t>
  </si>
  <si>
    <t>Revisión trimestral del cumplimiento a las actividades y procedimientos de Transporte de mercancías, mediante inspecciones de control inopinadas.</t>
  </si>
  <si>
    <t>Registro de las principales Incidencias de las Operaciones de Transporte de Mercancías &gt; 75 %</t>
  </si>
  <si>
    <t>Proveedores                     de Transportes no calificados</t>
  </si>
  <si>
    <t>Transportistas homologados con CLI &gt; 80 %</t>
  </si>
  <si>
    <t>Evaluar   a   los   proveedores   de   transportes,   identificar   sus   fortalezas   y debilidades  y reevaluarlos según los resultados obtenidos. Revisión anual.</t>
  </si>
  <si>
    <t>Gestión de Seguridad</t>
  </si>
  <si>
    <t>Operaciones relacionadas con la Seguridad de la empresa</t>
  </si>
  <si>
    <t>Sismo / Tsunami</t>
  </si>
  <si>
    <t>Daño integridad del personal, a las instalaciones</t>
  </si>
  <si>
    <t>Participación del Personal en los Simulacros de Sismo / Tsunami &gt; 80%</t>
  </si>
  <si>
    <t>Realización   semestral   de   simulacros.   Cumplimiento   del   procedimiento contigencia y emergencia PRO-SG-015.</t>
  </si>
  <si>
    <t>Incendio</t>
  </si>
  <si>
    <t>Buena señalización  y estado de extintores &gt; 90 %</t>
  </si>
  <si>
    <t>Verificación  mensual.  Disposición  de  extintores  y  adecuada  señalización. Cumplimiento del procedimiento contigencia y emergencia PRO-SG-015.</t>
  </si>
  <si>
    <t>Falta   de   control   de   los recursos     de     seguridad disponibles</t>
  </si>
  <si>
    <t>Falla en los equipos de seguridad al momento de ser requeridos</t>
  </si>
  <si>
    <t>Resultado de la Inspección a las Instalaciones de la oficina &gt; 80 %</t>
  </si>
  <si>
    <t>Inspecciones mensuales a los equipos de seguridad de la empresa. Asegurar el   buen   funcionamiento   y   mantenimiento   periódico   de   los   recursos disponibles.</t>
  </si>
  <si>
    <t>Falta   de   control   de   los Lockers</t>
  </si>
  <si>
    <t>Robo y/o ocultamiento de artículos o documentos.</t>
  </si>
  <si>
    <t>Inspecciones  mensuales  del  control  de  cámaras  y  acceso  del  personal mediante  dispositivos  electrónicos.  Asegurar  el  buen  funcionamiento  y mantenimiento periódico de las cámaras de video.</t>
  </si>
  <si>
    <t>Documentos       que       se pueden      extraviar      y/o robar</t>
  </si>
  <si>
    <t>Pérdida      de      información      y/o documentos relevantes</t>
  </si>
  <si>
    <t>Cumplimiento a los Procedimientos de Seguridad &gt; 80 %</t>
  </si>
  <si>
    <t>Involucramiento   o   sospechas   de participación    en    actividades    de lavado de activos.</t>
  </si>
  <si>
    <t>Revisión trimestral del cumplimiento de la norma de Prevención de Lavado de Activos , mediante inspecciones de control inopinadas. Cumplimiento del Manual de PLAFT MAN-SIG-002  y del Código de Conducta DOC-SIG-001.</t>
  </si>
  <si>
    <t>Información  del  Banco  de Datos       Personales      sin control</t>
  </si>
  <si>
    <t>Acceso de personas no autorizadas al Banco de Datos Personales</t>
  </si>
  <si>
    <t>Revisión  trimestral  del  desempeño  de  los  Administradores  de  Bancos  de Datos    Personales,     responsables    de    salvaguardar    esta    información, mediante inspecciones de control inopinadas.</t>
  </si>
  <si>
    <t>Falta    de    control    a    las actividades     relacionadas con la Seguridad y al SIG</t>
  </si>
  <si>
    <t>Fallas      en     las      actividades     y problemas     en    la     calidad    y/o seguridad del servicio</t>
  </si>
  <si>
    <t>Revisión   trimestral   del    control   a   los   diveros   procesos   y   actividades, relacionadas   con   la   seguridad,   para   verificar   el   cumplimiento   de   los requisitos y de ser el caso generación de Gestiones de Mejora.</t>
  </si>
  <si>
    <t>No ejecución de Ejercicios y/o Simulacros de Seguridad o Calidad.</t>
  </si>
  <si>
    <t>Desconocimiento  del  personal  de los    requisitos    de    Seguridad    o Calidad,  que  deben  cumplir  en  la Empresa.</t>
  </si>
  <si>
    <t>Revisión semestral de los ejercicios y/o simulacros de seguridad realizados, para  verificar  el  grado  de  conocimiento  de  los  requisitos,  de  parte  del personal de la empresa.</t>
  </si>
  <si>
    <r>
      <rPr>
        <sz val="8"/>
        <rFont val="Arial"/>
        <family val="2"/>
      </rPr>
      <t xml:space="preserve">Cumplimiento anual de  la Revisión  por la  Dirección INF-SG-001, revisar los Objetivos del Sistema Integrado de Gestión DOC-SIG-028 de CLI y  comprobar  la  eficacia  de  las  Gestiones  de  Mejora. </t>
    </r>
    <r>
      <rPr>
        <u/>
        <sz val="8"/>
        <color rgb="FFFF0000"/>
        <rFont val="Arial"/>
        <family val="2"/>
      </rPr>
      <t>Contro</t>
    </r>
    <r>
      <rPr>
        <sz val="8"/>
        <color rgb="FFFF0000"/>
        <rFont val="Arial"/>
        <family val="2"/>
      </rPr>
      <t>l: Verificar en la Auditoría Interna la realización de una Revisión por la Dirección  anual  y  mantener  el  registro  (Informe  de  la  Revisión  por  la Dirección) como evidencia del cumplimiento.</t>
    </r>
  </si>
  <si>
    <r>
      <rPr>
        <sz val="8"/>
        <rFont val="Arial"/>
        <family val="2"/>
      </rPr>
      <t xml:space="preserve">Cumplimiento anual del Programa de Auditorías, indicado en el formulario FOR-SIG-004. </t>
    </r>
    <r>
      <rPr>
        <u/>
        <sz val="8"/>
        <color rgb="FFFF0000"/>
        <rFont val="Arial"/>
        <family val="2"/>
      </rPr>
      <t>Contro</t>
    </r>
    <r>
      <rPr>
        <sz val="8"/>
        <color rgb="FFFF0000"/>
        <rFont val="Arial"/>
        <family val="2"/>
      </rPr>
      <t>l: Verificar en la Revisión por la Dirección la realización de una Auditoría Interna anual y mantener el registro (Informe de Auditoría Interna) como evidencia del cumplimiento.</t>
    </r>
  </si>
  <si>
    <r>
      <rPr>
        <sz val="8"/>
        <rFont val="Arial"/>
        <family val="2"/>
      </rPr>
      <t xml:space="preserve">Supervisar  que  existan  evaluaciones  anuales  como  asociado  de  negocios,
información   de   su   situación   financiera,   constitución   como   empresa   y nombre de accionistas. Revisiones en la lista de Clinton, Web, etc. </t>
    </r>
    <r>
      <rPr>
        <u/>
        <sz val="8"/>
        <color rgb="FFFF0000"/>
        <rFont val="Arial"/>
        <family val="2"/>
      </rPr>
      <t>Contro</t>
    </r>
    <r>
      <rPr>
        <sz val="8"/>
        <color rgb="FFFF0000"/>
        <rFont val="Arial"/>
        <family val="2"/>
      </rPr>
      <t>l Verificar trimestralmente, que se cumple con el indicador de la evaluación como Asociado de Negocios</t>
    </r>
  </si>
  <si>
    <r>
      <rPr>
        <sz val="8"/>
        <rFont val="Arial"/>
        <family val="2"/>
      </rPr>
      <t xml:space="preserve">Supervisar    que    existan    evaluaciones    como    asociado    de    negocios, información   de   su   situación   financiera,   constitución   como   empresa   y nombre de accionistas. Revisiones en la lista de Clinton, Web, etc. </t>
    </r>
    <r>
      <rPr>
        <u/>
        <sz val="8"/>
        <color rgb="FFFF0000"/>
        <rFont val="Arial"/>
        <family val="2"/>
      </rPr>
      <t>Contro</t>
    </r>
    <r>
      <rPr>
        <sz val="8"/>
        <color rgb="FFFF0000"/>
        <rFont val="Arial"/>
        <family val="2"/>
      </rPr>
      <t xml:space="preserve"> Verificar trimestralmente, que se cumple con el indicador de la evaluación como Asociado de Negocios</t>
    </r>
  </si>
  <si>
    <r>
      <rPr>
        <sz val="8"/>
        <rFont val="Arial"/>
        <family val="2"/>
      </rPr>
      <t>Clientes                            sin
implementación  del  SGCS Basc OEA, ISO 37001 o ISO
9001 en su empresa</t>
    </r>
  </si>
  <si>
    <r>
      <rPr>
        <sz val="8"/>
        <rFont val="Arial"/>
        <family val="2"/>
      </rPr>
      <t>Dams             erradas,             multas,
involucramiento     en     actividades ilicitas</t>
    </r>
  </si>
  <si>
    <r>
      <rPr>
        <sz val="8"/>
        <rFont val="Arial"/>
        <family val="2"/>
      </rPr>
      <t xml:space="preserve">Supervisar  y  controlar  el  ingreso  de  todas  las  incidencias  relevantes  a  las
operaciones   de   los   clientes.   Revisiones   trimestrales.   </t>
    </r>
    <r>
      <rPr>
        <u/>
        <sz val="8"/>
        <color rgb="FFFF0000"/>
        <rFont val="Arial"/>
        <family val="2"/>
      </rPr>
      <t>Control</t>
    </r>
    <r>
      <rPr>
        <sz val="8"/>
        <color rgb="FFFF0000"/>
        <rFont val="Arial"/>
        <family val="2"/>
      </rPr>
      <t>:   Verificar
trimestralmente,     que     se     cumple     con     el     indicador     de     gestión correspondiente al ingreso de glosas principales.</t>
    </r>
  </si>
  <si>
    <r>
      <rPr>
        <sz val="8"/>
        <rFont val="Arial"/>
        <family val="2"/>
      </rPr>
      <t>Romper      procesos      por complacer      al      cliente, ignorando   protocolos   de
seguridad</t>
    </r>
  </si>
  <si>
    <r>
      <rPr>
        <sz val="8"/>
        <rFont val="Arial"/>
        <family val="2"/>
      </rPr>
      <t>Pagos   sin   recibir   un   documento
contable   que   lo   sustente   o   por montos inusuales, con sospecha de soborno.</t>
    </r>
  </si>
  <si>
    <r>
      <rPr>
        <sz val="8"/>
        <rFont val="Arial"/>
        <family val="2"/>
      </rPr>
      <t xml:space="preserve">Supervisar  y  controlar  el  ingreso  de  todas  las  incidencias  relevantes  a  las operaciones   de   los   clientes.   Revisiones   trimestrales.     </t>
    </r>
    <r>
      <rPr>
        <u/>
        <sz val="8"/>
        <color rgb="FFFF0000"/>
        <rFont val="Arial"/>
        <family val="2"/>
      </rPr>
      <t>Control: </t>
    </r>
    <r>
      <rPr>
        <sz val="8"/>
        <color rgb="FFFF0000"/>
        <rFont val="Arial"/>
        <family val="2"/>
      </rPr>
      <t xml:space="preserve">  Verifica trimestralmente,     que     se     cumple     con     el     indicador     de     gestión
correspondiente al ingreso de glosas principales.</t>
    </r>
  </si>
  <si>
    <r>
      <rPr>
        <sz val="8"/>
        <rFont val="Arial"/>
        <family val="2"/>
      </rPr>
      <t xml:space="preserve">Supervisar  el  desempeño  del  personal  de  campo  y  el  cumplimiento  del Manual  de  Procedimientos  para  Operaciones  Seguras  del  SGCS  MAN-SIG-004.  Revisiones  trimestral.    </t>
    </r>
    <r>
      <rPr>
        <u/>
        <sz val="8"/>
        <color rgb="FFFF0000"/>
        <rFont val="Arial"/>
        <family val="2"/>
      </rPr>
      <t>Control</t>
    </r>
    <r>
      <rPr>
        <sz val="8"/>
        <color rgb="FFFF0000"/>
        <rFont val="Arial"/>
        <family val="2"/>
      </rPr>
      <t>:  Verificar  trimestralmente,  que se cumple con el indicador de gestión  correspondiente al no involucramiento en actividades ilícitas</t>
    </r>
  </si>
  <si>
    <r>
      <rPr>
        <sz val="8"/>
        <rFont val="Arial"/>
        <family val="2"/>
      </rPr>
      <t>No        cumplimiento        a procedimientos              y/o actividades    propias    del área,  indispensables  para el   buen   desempeño   del
SIG.</t>
    </r>
  </si>
  <si>
    <r>
      <t xml:space="preserve">Realización de backups = </t>
    </r>
    <r>
      <rPr>
        <b/>
        <i/>
        <sz val="8"/>
        <rFont val="Arial"/>
        <family val="2"/>
      </rPr>
      <t>diario</t>
    </r>
  </si>
  <si>
    <r>
      <t xml:space="preserve">Proveedores involucrado en actividades ilícitas </t>
    </r>
    <r>
      <rPr>
        <b/>
        <i/>
        <sz val="8"/>
        <rFont val="Arial"/>
        <family val="2"/>
      </rPr>
      <t>≥70%</t>
    </r>
  </si>
  <si>
    <r>
      <rPr>
        <sz val="8"/>
        <rFont val="Arial"/>
        <family val="2"/>
      </rPr>
      <t xml:space="preserve">Supervisión del cumplimiento del Procedimiento de Selección y Evaluación de  Proveedores   PRO-AD-025.   Registros   de   acuerdos   de   seguridad  con proveedores criticos, visitas para revisar su sistema de gestión de seguridad. Revisiones  semestrales  de  las  carpetas  de  proveedores.   </t>
    </r>
    <r>
      <rPr>
        <u/>
        <sz val="8"/>
        <color rgb="FFFF0000"/>
        <rFont val="Arial"/>
        <family val="2"/>
      </rPr>
      <t>Contro</t>
    </r>
    <r>
      <rPr>
        <sz val="8"/>
        <color rgb="FFFF0000"/>
        <rFont val="Arial"/>
        <family val="2"/>
      </rPr>
      <t>l: Verificar trimestralmente,     que     se     cumple     con     el     indicador     de     gestión correspondiente al no involucramiento en actividades ilícitas</t>
    </r>
  </si>
  <si>
    <r>
      <t xml:space="preserve">Mantenimientos </t>
    </r>
    <r>
      <rPr>
        <b/>
        <i/>
        <sz val="8"/>
        <rFont val="Arial"/>
        <family val="2"/>
      </rPr>
      <t>anuales</t>
    </r>
    <r>
      <rPr>
        <sz val="8"/>
        <rFont val="Arial"/>
        <family val="2"/>
      </rPr>
      <t xml:space="preserve"> de las computadoras y equipos de cómputo.</t>
    </r>
  </si>
  <si>
    <r>
      <rPr>
        <sz val="8"/>
        <rFont val="Arial"/>
        <family val="2"/>
      </rPr>
      <t>Buen estado de las instalaciones y equipos de seguridad de la oficina
&gt; 80 %</t>
    </r>
  </si>
  <si>
    <r>
      <rPr>
        <sz val="8"/>
        <rFont val="Arial"/>
        <family val="2"/>
      </rPr>
      <t>Proveedores           nuevos,
eventuales           o           no homologados</t>
    </r>
  </si>
  <si>
    <r>
      <rPr>
        <sz val="8"/>
        <rFont val="Arial"/>
        <family val="2"/>
      </rPr>
      <t>Revisión   trimestral   del   cumplimiento   de   los   principios   de   la   Ley   de
Protección    de    Datos    Personales,    mediante    inspecciones    de   control inopinadas. Cumplimiento de los procedimientos de Control de Documentos
PRO-SG-002  y de Control de Registros PRO-SG-003.</t>
    </r>
  </si>
  <si>
    <t>Falta   de   control   de   las actividades que        se realizan  relacionadas  con el LAFT</t>
  </si>
  <si>
    <t xml:space="preserve">Sanciones     y/o    multas     de    las Autoridades, así como dificultades y/o    no    conformidades    en    las Auditorías de Tercera Parte. </t>
  </si>
  <si>
    <t>Incumplimiento  de realizar actividades indispensables, para el buen desempeño del SIG.</t>
  </si>
  <si>
    <t>Precintos    de    orígen   no controlados                        o comprometidos</t>
  </si>
  <si>
    <t>Desconocimiento  de  los  requisitos AntiSoborno, de Calidad y/o Seguridad   que   debe   cumplir   la Organización.</t>
  </si>
  <si>
    <t>Romper      procesos      por complacer      al      cliente, ignorando   protocolos   de
seguridad</t>
  </si>
  <si>
    <t>Proveedores                    sin implementación  del  SGCS Basc OEA, ISO 37001 o ISO 9001 en su empresa</t>
  </si>
  <si>
    <t>Fiscalizaciones por parte de la PNP, SUTRAN u otras entidades fiscalizadoras</t>
  </si>
  <si>
    <t>Acceder a un acto de soborno solicitado por entidades del estado y/o entidades fiscalizadoras para no recibir una multa por infracción</t>
  </si>
  <si>
    <t>Ingreso a terminales de almacenamiento de carga aérea o marítima y/o a almacenes de clientes</t>
  </si>
  <si>
    <t>Acto de soborno por parte del conductor al personal de vigilancia u otro personal del almacén para gestionar el ingreso rápido al almacén</t>
  </si>
  <si>
    <t>Acceder a actos de soborno solicitado por un proveedor de transporte para la asignación de más servicios</t>
  </si>
  <si>
    <t xml:space="preserve">Acceder a actos de soborno solicitado por un proveedor de transporte para no realizar la trazabilidad del servicio y no informar a su jefe de inmediato y al cliente sobre las demorasen del mismo </t>
  </si>
  <si>
    <t xml:space="preserve">No realizar trazabilidad de servicios  </t>
  </si>
  <si>
    <t xml:space="preserve">Asignación de Servicios a Proveedores </t>
  </si>
  <si>
    <t>Versión: 14</t>
  </si>
  <si>
    <t>Fecha: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</si>
</sst>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Calibri"/>
      <family val="2"/>
    </font>
    <font>
      <b/>
      <sz val="6"/>
      <name val="Calibri"/>
      <family val="2"/>
    </font>
    <font>
      <b/>
      <sz val="6.5"/>
      <name val="Calibri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charset val="204"/>
    </font>
    <font>
      <b/>
      <sz val="6"/>
      <color indexed="81"/>
      <name val="Tahoma"/>
      <family val="2"/>
    </font>
    <font>
      <sz val="6"/>
      <color indexed="81"/>
      <name val="Tahoma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6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8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000000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  <font>
      <b/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0" fontId="4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208">
    <xf numFmtId="0" fontId="0" fillId="0" borderId="0" xfId="0" applyFill="1" applyBorder="1" applyAlignment="1">
      <alignment horizontal="left" vertical="top"/>
    </xf>
    <xf numFmtId="0" fontId="4" fillId="0" borderId="0" xfId="1"/>
    <xf numFmtId="0" fontId="4" fillId="0" borderId="10" xfId="1" applyBorder="1" applyAlignment="1">
      <alignment horizontal="center"/>
    </xf>
    <xf numFmtId="0" fontId="4" fillId="0" borderId="10" xfId="1" applyBorder="1" applyAlignment="1">
      <alignment horizontal="center" vertical="center"/>
    </xf>
    <xf numFmtId="0" fontId="4" fillId="0" borderId="9" xfId="1" applyBorder="1" applyAlignment="1">
      <alignment horizontal="center"/>
    </xf>
    <xf numFmtId="0" fontId="4" fillId="3" borderId="9" xfId="1" applyFill="1" applyBorder="1" applyAlignment="1">
      <alignment horizontal="center" vertical="center"/>
    </xf>
    <xf numFmtId="0" fontId="4" fillId="3" borderId="9" xfId="1" applyFill="1" applyBorder="1" applyAlignment="1">
      <alignment horizontal="center"/>
    </xf>
    <xf numFmtId="0" fontId="4" fillId="4" borderId="9" xfId="1" applyFill="1" applyBorder="1" applyAlignment="1">
      <alignment horizontal="center" vertical="center"/>
    </xf>
    <xf numFmtId="0" fontId="4" fillId="4" borderId="9" xfId="1" applyFill="1" applyBorder="1" applyAlignment="1">
      <alignment horizontal="center"/>
    </xf>
    <xf numFmtId="0" fontId="4" fillId="5" borderId="9" xfId="1" applyFill="1" applyBorder="1"/>
    <xf numFmtId="0" fontId="4" fillId="5" borderId="9" xfId="1" applyFill="1" applyBorder="1" applyAlignment="1">
      <alignment horizontal="center"/>
    </xf>
    <xf numFmtId="0" fontId="4" fillId="0" borderId="9" xfId="1" applyBorder="1"/>
    <xf numFmtId="0" fontId="4" fillId="6" borderId="9" xfId="1" applyFill="1" applyBorder="1" applyAlignment="1">
      <alignment horizontal="center"/>
    </xf>
    <xf numFmtId="0" fontId="4" fillId="7" borderId="9" xfId="1" applyFill="1" applyBorder="1" applyAlignment="1">
      <alignment horizontal="center"/>
    </xf>
    <xf numFmtId="0" fontId="4" fillId="8" borderId="9" xfId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  <xf numFmtId="0" fontId="3" fillId="8" borderId="9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left" vertical="center" wrapText="1"/>
    </xf>
    <xf numFmtId="0" fontId="17" fillId="4" borderId="9" xfId="10" applyFont="1" applyFill="1" applyBorder="1" applyAlignment="1">
      <alignment horizontal="center"/>
    </xf>
    <xf numFmtId="0" fontId="17" fillId="4" borderId="9" xfId="10" applyFont="1" applyFill="1" applyBorder="1" applyAlignment="1">
      <alignment horizontal="center" vertical="center"/>
    </xf>
    <xf numFmtId="0" fontId="17" fillId="3" borderId="9" xfId="10" applyFont="1" applyFill="1" applyBorder="1" applyAlignment="1">
      <alignment horizontal="center"/>
    </xf>
    <xf numFmtId="0" fontId="17" fillId="3" borderId="9" xfId="10" applyFont="1" applyFill="1" applyBorder="1" applyAlignment="1">
      <alignment horizontal="center" vertical="center"/>
    </xf>
    <xf numFmtId="0" fontId="17" fillId="0" borderId="9" xfId="10" applyFont="1" applyBorder="1" applyAlignment="1">
      <alignment horizontal="center"/>
    </xf>
    <xf numFmtId="0" fontId="17" fillId="0" borderId="9" xfId="1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4" fontId="7" fillId="0" borderId="0" xfId="0" applyNumberFormat="1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14" fontId="7" fillId="0" borderId="9" xfId="0" applyNumberFormat="1" applyFont="1" applyFill="1" applyBorder="1" applyAlignment="1">
      <alignment horizontal="left" vertical="top" wrapText="1"/>
    </xf>
    <xf numFmtId="0" fontId="16" fillId="14" borderId="9" xfId="0" applyFont="1" applyFill="1" applyBorder="1" applyAlignment="1">
      <alignment horizontal="left" vertical="center"/>
    </xf>
    <xf numFmtId="0" fontId="16" fillId="14" borderId="9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16" fillId="15" borderId="9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5" borderId="9" xfId="10" applyFont="1" applyFill="1" applyBorder="1" applyAlignment="1">
      <alignment horizontal="center" vertical="center"/>
    </xf>
    <xf numFmtId="0" fontId="21" fillId="5" borderId="9" xfId="10" applyFont="1" applyFill="1" applyBorder="1" applyAlignment="1">
      <alignment vertical="center"/>
    </xf>
    <xf numFmtId="0" fontId="16" fillId="5" borderId="9" xfId="6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7" fillId="0" borderId="9" xfId="0" applyFont="1" applyFill="1" applyBorder="1" applyAlignment="1">
      <alignment horizontal="left" vertical="top" wrapText="1"/>
    </xf>
    <xf numFmtId="1" fontId="25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left" vertical="top" wrapText="1"/>
    </xf>
    <xf numFmtId="0" fontId="26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32" fillId="0" borderId="26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6" fillId="0" borderId="21" xfId="0" applyFont="1" applyFill="1" applyBorder="1" applyAlignment="1">
      <alignment vertical="top" wrapText="1"/>
    </xf>
    <xf numFmtId="0" fontId="26" fillId="0" borderId="26" xfId="0" applyFont="1" applyFill="1" applyBorder="1" applyAlignment="1">
      <alignment horizontal="left" vertical="top"/>
    </xf>
    <xf numFmtId="0" fontId="32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top"/>
    </xf>
    <xf numFmtId="0" fontId="26" fillId="0" borderId="21" xfId="0" applyFont="1" applyFill="1" applyBorder="1" applyAlignment="1">
      <alignment horizontal="left" vertical="top"/>
    </xf>
    <xf numFmtId="0" fontId="26" fillId="0" borderId="12" xfId="0" applyFont="1" applyFill="1" applyBorder="1" applyAlignment="1">
      <alignment horizontal="left" vertical="top"/>
    </xf>
    <xf numFmtId="0" fontId="26" fillId="0" borderId="19" xfId="0" applyFont="1" applyFill="1" applyBorder="1" applyAlignment="1">
      <alignment horizontal="left" vertical="top"/>
    </xf>
    <xf numFmtId="0" fontId="26" fillId="0" borderId="9" xfId="0" applyFont="1" applyFill="1" applyBorder="1" applyAlignment="1">
      <alignment horizontal="center" vertical="top"/>
    </xf>
    <xf numFmtId="0" fontId="26" fillId="0" borderId="1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top"/>
    </xf>
    <xf numFmtId="0" fontId="26" fillId="0" borderId="11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7" fillId="0" borderId="9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textRotation="90" wrapText="1"/>
    </xf>
    <xf numFmtId="0" fontId="33" fillId="2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textRotation="255" wrapText="1"/>
    </xf>
    <xf numFmtId="0" fontId="33" fillId="2" borderId="9" xfId="0" applyFont="1" applyFill="1" applyBorder="1" applyAlignment="1">
      <alignment vertical="center" textRotation="90" wrapText="1"/>
    </xf>
    <xf numFmtId="1" fontId="27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top" wrapText="1"/>
    </xf>
    <xf numFmtId="0" fontId="25" fillId="13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8" borderId="9" xfId="0" applyFont="1" applyFill="1" applyBorder="1" applyAlignment="1">
      <alignment horizontal="left" vertical="center"/>
    </xf>
    <xf numFmtId="0" fontId="26" fillId="11" borderId="9" xfId="0" applyFont="1" applyFill="1" applyBorder="1" applyAlignment="1">
      <alignment horizontal="left" vertical="center"/>
    </xf>
    <xf numFmtId="0" fontId="26" fillId="7" borderId="9" xfId="0" applyFont="1" applyFill="1" applyBorder="1" applyAlignment="1">
      <alignment horizontal="left" vertical="center"/>
    </xf>
    <xf numFmtId="0" fontId="26" fillId="6" borderId="9" xfId="0" applyFont="1" applyFill="1" applyBorder="1" applyAlignment="1">
      <alignment horizontal="left" vertical="center"/>
    </xf>
    <xf numFmtId="0" fontId="26" fillId="10" borderId="9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wrapText="1"/>
    </xf>
    <xf numFmtId="0" fontId="24" fillId="0" borderId="22" xfId="0" applyFont="1" applyFill="1" applyBorder="1" applyAlignment="1">
      <alignment horizontal="left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top" wrapText="1"/>
    </xf>
    <xf numFmtId="0" fontId="27" fillId="0" borderId="15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center" wrapText="1"/>
    </xf>
    <xf numFmtId="0" fontId="33" fillId="2" borderId="9" xfId="0" applyFont="1" applyFill="1" applyBorder="1" applyAlignment="1">
      <alignment horizontal="center" vertical="center" textRotation="90" wrapText="1"/>
    </xf>
    <xf numFmtId="0" fontId="33" fillId="2" borderId="9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21" fillId="5" borderId="9" xfId="10" applyFont="1" applyFill="1" applyBorder="1" applyAlignment="1">
      <alignment horizontal="center" vertical="center"/>
    </xf>
    <xf numFmtId="0" fontId="18" fillId="4" borderId="9" xfId="10" applyFont="1" applyFill="1" applyBorder="1" applyAlignment="1">
      <alignment horizontal="center" vertical="center" wrapText="1"/>
    </xf>
    <xf numFmtId="0" fontId="17" fillId="3" borderId="9" xfId="10" applyFont="1" applyFill="1" applyBorder="1" applyAlignment="1">
      <alignment horizontal="center" vertical="center" wrapText="1"/>
    </xf>
    <xf numFmtId="0" fontId="17" fillId="3" borderId="9" xfId="10" applyFont="1" applyFill="1" applyBorder="1" applyAlignment="1">
      <alignment horizontal="center" vertical="center"/>
    </xf>
    <xf numFmtId="0" fontId="17" fillId="0" borderId="9" xfId="10" applyFont="1" applyBorder="1" applyAlignment="1">
      <alignment horizontal="center" vertical="center" wrapText="1"/>
    </xf>
    <xf numFmtId="0" fontId="17" fillId="0" borderId="9" xfId="10" applyFont="1" applyBorder="1" applyAlignment="1">
      <alignment horizontal="center" vertical="center"/>
    </xf>
    <xf numFmtId="0" fontId="17" fillId="4" borderId="9" xfId="10" applyFont="1" applyFill="1" applyBorder="1" applyAlignment="1">
      <alignment horizontal="center" vertical="center"/>
    </xf>
    <xf numFmtId="0" fontId="15" fillId="0" borderId="9" xfId="6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center" vertical="center"/>
    </xf>
    <xf numFmtId="0" fontId="20" fillId="15" borderId="9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left" vertical="center" wrapText="1"/>
    </xf>
    <xf numFmtId="0" fontId="18" fillId="7" borderId="17" xfId="0" applyFont="1" applyFill="1" applyBorder="1" applyAlignment="1">
      <alignment horizontal="left" vertical="center" wrapText="1"/>
    </xf>
    <xf numFmtId="0" fontId="21" fillId="5" borderId="9" xfId="1" applyFont="1" applyFill="1" applyBorder="1" applyAlignment="1">
      <alignment horizontal="center" vertical="center"/>
    </xf>
    <xf numFmtId="0" fontId="4" fillId="5" borderId="9" xfId="1" applyFill="1" applyBorder="1" applyAlignment="1">
      <alignment horizontal="center"/>
    </xf>
    <xf numFmtId="0" fontId="4" fillId="0" borderId="9" xfId="1" applyBorder="1" applyAlignment="1">
      <alignment horizontal="center" vertical="center" wrapText="1"/>
    </xf>
    <xf numFmtId="0" fontId="4" fillId="0" borderId="9" xfId="1" applyBorder="1" applyAlignment="1">
      <alignment horizontal="center" vertical="center"/>
    </xf>
    <xf numFmtId="0" fontId="4" fillId="0" borderId="0" xfId="1" applyAlignment="1">
      <alignment horizontal="center"/>
    </xf>
    <xf numFmtId="0" fontId="4" fillId="5" borderId="14" xfId="1" applyFill="1" applyBorder="1" applyAlignment="1">
      <alignment horizontal="center" vertical="center" wrapText="1"/>
    </xf>
    <xf numFmtId="0" fontId="4" fillId="5" borderId="13" xfId="1" applyFill="1" applyBorder="1" applyAlignment="1">
      <alignment horizontal="center" vertical="center" wrapText="1"/>
    </xf>
    <xf numFmtId="0" fontId="4" fillId="5" borderId="12" xfId="1" applyFill="1" applyBorder="1" applyAlignment="1">
      <alignment horizontal="center" vertical="center" wrapText="1"/>
    </xf>
    <xf numFmtId="0" fontId="4" fillId="5" borderId="11" xfId="1" applyFill="1" applyBorder="1" applyAlignment="1">
      <alignment horizontal="center" vertical="center" wrapText="1"/>
    </xf>
    <xf numFmtId="0" fontId="4" fillId="0" borderId="9" xfId="1" applyBorder="1" applyAlignment="1">
      <alignment horizontal="center"/>
    </xf>
    <xf numFmtId="0" fontId="4" fillId="0" borderId="9" xfId="1" applyBorder="1" applyAlignment="1">
      <alignment horizontal="center" wrapText="1"/>
    </xf>
    <xf numFmtId="0" fontId="4" fillId="3" borderId="9" xfId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4" fillId="3" borderId="9" xfId="1" applyFill="1" applyBorder="1" applyAlignment="1">
      <alignment horizontal="center" vertical="center" wrapText="1"/>
    </xf>
    <xf numFmtId="0" fontId="4" fillId="4" borderId="9" xfId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2" xfId="4"/>
    <cellStyle name="Normal 2 2 2" xfId="10"/>
    <cellStyle name="Normal 2 3" xfId="7"/>
    <cellStyle name="Normal 3" xfId="3"/>
    <cellStyle name="Normal 3 2" xfId="9"/>
    <cellStyle name="Normal 3 3" xfId="6"/>
    <cellStyle name="Normal 4" xfId="2"/>
    <cellStyle name="Normal 4 2" xfId="8"/>
    <cellStyle name="Normal 5" xfId="5"/>
  </cellStyles>
  <dxfs count="21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89001</xdr:colOff>
      <xdr:row>0</xdr:row>
      <xdr:rowOff>74676</xdr:rowOff>
    </xdr:from>
    <xdr:ext cx="994190" cy="40680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01" y="74676"/>
          <a:ext cx="994190" cy="4068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2"/>
  <sheetViews>
    <sheetView tabSelected="1" view="pageBreakPreview" topLeftCell="A16" zoomScale="85" zoomScaleNormal="85" zoomScaleSheetLayoutView="85" workbookViewId="0">
      <selection activeCell="C15" sqref="C15:C20"/>
    </sheetView>
  </sheetViews>
  <sheetFormatPr baseColWidth="10" defaultColWidth="9.33203125" defaultRowHeight="12.75" x14ac:dyDescent="0.2"/>
  <cols>
    <col min="1" max="1" width="9.83203125" customWidth="1"/>
    <col min="2" max="2" width="11.33203125" customWidth="1"/>
    <col min="3" max="3" width="15.5" customWidth="1"/>
    <col min="4" max="4" width="20.5" customWidth="1"/>
    <col min="5" max="5" width="9.83203125" style="15" customWidth="1"/>
    <col min="6" max="6" width="4.33203125" style="15" customWidth="1"/>
    <col min="7" max="7" width="9.83203125" style="15" customWidth="1"/>
    <col min="8" max="8" width="4.33203125" style="15" customWidth="1"/>
    <col min="9" max="9" width="5.5" style="15" customWidth="1"/>
    <col min="10" max="10" width="7.83203125" customWidth="1"/>
    <col min="11" max="11" width="5.83203125" customWidth="1"/>
    <col min="12" max="12" width="4.83203125" customWidth="1"/>
    <col min="13" max="13" width="10" customWidth="1"/>
    <col min="14" max="14" width="5.33203125" customWidth="1"/>
    <col min="15" max="21" width="4.83203125" customWidth="1"/>
    <col min="22" max="22" width="6.5" customWidth="1"/>
    <col min="23" max="25" width="4.83203125" customWidth="1"/>
    <col min="26" max="26" width="7.83203125" customWidth="1"/>
    <col min="27" max="27" width="3.83203125" customWidth="1"/>
    <col min="28" max="28" width="7.83203125" customWidth="1"/>
    <col min="29" max="29" width="3.83203125" customWidth="1"/>
    <col min="30" max="30" width="7.83203125" customWidth="1"/>
    <col min="31" max="31" width="10" style="71" customWidth="1"/>
    <col min="32" max="32" width="20.83203125" customWidth="1"/>
    <col min="33" max="33" width="39.33203125" hidden="1" customWidth="1"/>
    <col min="34" max="34" width="24.5" hidden="1" customWidth="1"/>
    <col min="35" max="35" width="32.6640625" hidden="1" customWidth="1"/>
  </cols>
  <sheetData>
    <row r="1" spans="1:35" ht="9.6" customHeight="1" x14ac:dyDescent="0.2">
      <c r="A1" s="150"/>
      <c r="B1" s="151"/>
      <c r="C1" s="161" t="s">
        <v>166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3"/>
      <c r="AF1" s="48" t="s">
        <v>165</v>
      </c>
      <c r="AG1" s="44"/>
      <c r="AH1" s="44"/>
      <c r="AI1" s="45"/>
    </row>
    <row r="2" spans="1:35" ht="9" customHeight="1" x14ac:dyDescent="0.2">
      <c r="A2" s="152"/>
      <c r="B2" s="153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6"/>
      <c r="AF2" s="49" t="s">
        <v>458</v>
      </c>
      <c r="AG2" s="44"/>
      <c r="AH2" s="44"/>
      <c r="AI2" s="46"/>
    </row>
    <row r="3" spans="1:35" ht="9.6" customHeight="1" x14ac:dyDescent="0.2">
      <c r="A3" s="152"/>
      <c r="B3" s="153"/>
      <c r="C3" s="161" t="s">
        <v>167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3"/>
      <c r="AF3" s="50" t="s">
        <v>459</v>
      </c>
      <c r="AG3" s="44"/>
      <c r="AH3" s="44"/>
      <c r="AI3" s="47"/>
    </row>
    <row r="4" spans="1:35" ht="9" customHeight="1" x14ac:dyDescent="0.2">
      <c r="A4" s="152"/>
      <c r="B4" s="153"/>
      <c r="C4" s="16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9"/>
      <c r="AF4" s="49" t="s">
        <v>55</v>
      </c>
      <c r="AG4" s="44"/>
      <c r="AH4" s="44"/>
      <c r="AI4" s="46"/>
    </row>
    <row r="5" spans="1:35" ht="9" customHeight="1" x14ac:dyDescent="0.2">
      <c r="A5" s="152"/>
      <c r="B5" s="153"/>
      <c r="C5" s="167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9"/>
      <c r="AF5" s="70" t="s">
        <v>0</v>
      </c>
      <c r="AG5" s="44"/>
      <c r="AH5" s="44"/>
      <c r="AI5" s="46"/>
    </row>
    <row r="6" spans="1:35" s="112" customFormat="1" ht="10.5" customHeight="1" x14ac:dyDescent="0.2">
      <c r="A6" s="156" t="s">
        <v>217</v>
      </c>
      <c r="B6" s="156" t="s">
        <v>218</v>
      </c>
      <c r="C6" s="156" t="s">
        <v>219</v>
      </c>
      <c r="D6" s="156" t="s">
        <v>220</v>
      </c>
      <c r="E6" s="156" t="s">
        <v>163</v>
      </c>
      <c r="F6" s="156"/>
      <c r="G6" s="156"/>
      <c r="H6" s="156"/>
      <c r="I6" s="156"/>
      <c r="J6" s="155" t="s">
        <v>32</v>
      </c>
      <c r="K6" s="155" t="s">
        <v>16</v>
      </c>
      <c r="L6" s="155" t="s">
        <v>15</v>
      </c>
      <c r="M6" s="155" t="s">
        <v>126</v>
      </c>
      <c r="N6" s="156" t="s">
        <v>120</v>
      </c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 t="s">
        <v>164</v>
      </c>
      <c r="AA6" s="156"/>
      <c r="AB6" s="156"/>
      <c r="AC6" s="156"/>
      <c r="AD6" s="156"/>
      <c r="AE6" s="156" t="s">
        <v>32</v>
      </c>
      <c r="AF6" s="156" t="s">
        <v>111</v>
      </c>
      <c r="AG6" s="157" t="s">
        <v>221</v>
      </c>
      <c r="AH6" s="159" t="s">
        <v>222</v>
      </c>
      <c r="AI6" s="159"/>
    </row>
    <row r="7" spans="1:35" s="112" customFormat="1" ht="10.5" customHeight="1" x14ac:dyDescent="0.2">
      <c r="A7" s="156"/>
      <c r="B7" s="156"/>
      <c r="C7" s="156"/>
      <c r="D7" s="156"/>
      <c r="E7" s="156" t="s">
        <v>70</v>
      </c>
      <c r="F7" s="156"/>
      <c r="G7" s="156"/>
      <c r="H7" s="156"/>
      <c r="I7" s="155" t="s">
        <v>71</v>
      </c>
      <c r="J7" s="155"/>
      <c r="K7" s="155"/>
      <c r="L7" s="155"/>
      <c r="M7" s="155"/>
      <c r="N7" s="156" t="s">
        <v>124</v>
      </c>
      <c r="O7" s="156"/>
      <c r="P7" s="156"/>
      <c r="Q7" s="156"/>
      <c r="R7" s="156"/>
      <c r="S7" s="156"/>
      <c r="T7" s="156"/>
      <c r="U7" s="156"/>
      <c r="V7" s="156"/>
      <c r="W7" s="155" t="s">
        <v>125</v>
      </c>
      <c r="X7" s="155" t="s">
        <v>127</v>
      </c>
      <c r="Y7" s="155" t="s">
        <v>128</v>
      </c>
      <c r="Z7" s="156" t="s">
        <v>70</v>
      </c>
      <c r="AA7" s="156"/>
      <c r="AB7" s="156"/>
      <c r="AC7" s="116"/>
      <c r="AD7" s="155" t="s">
        <v>130</v>
      </c>
      <c r="AE7" s="156"/>
      <c r="AF7" s="156"/>
      <c r="AG7" s="158"/>
      <c r="AH7" s="159"/>
      <c r="AI7" s="159"/>
    </row>
    <row r="8" spans="1:35" s="112" customFormat="1" ht="87" customHeight="1" x14ac:dyDescent="0.2">
      <c r="A8" s="156"/>
      <c r="B8" s="156"/>
      <c r="C8" s="156"/>
      <c r="D8" s="156"/>
      <c r="E8" s="115" t="s">
        <v>109</v>
      </c>
      <c r="F8" s="120" t="s">
        <v>136</v>
      </c>
      <c r="G8" s="115" t="s">
        <v>129</v>
      </c>
      <c r="H8" s="120" t="s">
        <v>136</v>
      </c>
      <c r="I8" s="155"/>
      <c r="J8" s="155"/>
      <c r="K8" s="155"/>
      <c r="L8" s="155"/>
      <c r="M8" s="155"/>
      <c r="N8" s="115" t="s">
        <v>121</v>
      </c>
      <c r="O8" s="115" t="s">
        <v>122</v>
      </c>
      <c r="P8" s="115" t="s">
        <v>114</v>
      </c>
      <c r="Q8" s="115" t="s">
        <v>115</v>
      </c>
      <c r="R8" s="115" t="s">
        <v>116</v>
      </c>
      <c r="S8" s="115" t="s">
        <v>119</v>
      </c>
      <c r="T8" s="115" t="s">
        <v>117</v>
      </c>
      <c r="U8" s="115" t="s">
        <v>118</v>
      </c>
      <c r="V8" s="121" t="s">
        <v>123</v>
      </c>
      <c r="W8" s="155"/>
      <c r="X8" s="155"/>
      <c r="Y8" s="155"/>
      <c r="Z8" s="115" t="s">
        <v>109</v>
      </c>
      <c r="AA8" s="120" t="s">
        <v>136</v>
      </c>
      <c r="AB8" s="115" t="s">
        <v>129</v>
      </c>
      <c r="AC8" s="120" t="s">
        <v>136</v>
      </c>
      <c r="AD8" s="155"/>
      <c r="AE8" s="156"/>
      <c r="AF8" s="156"/>
      <c r="AG8" s="158"/>
      <c r="AH8" s="160"/>
      <c r="AI8" s="160"/>
    </row>
    <row r="9" spans="1:35" s="72" customFormat="1" ht="72.75" customHeight="1" x14ac:dyDescent="0.2">
      <c r="A9" s="126" t="s">
        <v>223</v>
      </c>
      <c r="B9" s="154" t="s">
        <v>224</v>
      </c>
      <c r="C9" s="73" t="s">
        <v>46</v>
      </c>
      <c r="D9" s="73" t="s">
        <v>447</v>
      </c>
      <c r="E9" s="122" t="s">
        <v>39</v>
      </c>
      <c r="F9" s="122">
        <f>IF(AND(E9=Escalas!$B$6),Escalas!$G$6,IF(AND(E9=Escalas!$B$7),Escalas!$G$7,IF(AND(E9=Escalas!$B$8),Escalas!$G$8,IF(AND(E9=Escalas!$B$9),Escalas!$G$9,IF(AND(E9=Escalas!$B$10),Escalas!$G$10)))))</f>
        <v>3</v>
      </c>
      <c r="G9" s="122" t="s">
        <v>93</v>
      </c>
      <c r="H9" s="122">
        <f>IF(AND(G9=Escalas!$B$16),Escalas!$G$16,IF(AND(G9=Escalas!$B$17),Escalas!$G$17,IF(AND(G9=Escalas!$B$18),Escalas!$G$18,IF(AND(G9=Escalas!$B$19),Escalas!$G$19,IF(AND(G9=Escalas!$B$20),Escalas!$G$20)))))</f>
        <v>4</v>
      </c>
      <c r="I9" s="75">
        <f t="shared" ref="I9:I21" si="0">F9*H9</f>
        <v>12</v>
      </c>
      <c r="J9" s="75" t="str">
        <f>+IF(AND(I9&gt;=15,I9&lt;=25),Escalas!$S$6,IF(AND(I9&gt;=10,I9&lt;=12),Escalas!$S$7,IF(AND(I9&gt;=5,I9&lt;=9),Escalas!$S$8,IF(AND(I9&gt;=3,I9&lt;=4),Escalas!$S$9,IF(AND(I9&gt;=1,G&lt;=2),Escalas!$S$10)))))</f>
        <v xml:space="preserve">Importante </v>
      </c>
      <c r="K9" s="75" t="s">
        <v>6</v>
      </c>
      <c r="L9" s="75" t="str">
        <f>+IF(AND(J9=Escalas!$B$28,K9=Escalas!$C$28),Escalas!$D$28,IF(AND(J9=Escalas!$B$29,K9=Escalas!$C$28),Escalas!$D$28,IF(AND(J9=Escalas!$B$30,K9=Escalas!$C$28),Escalas!$D$28,IF(AND(J9=Escalas!$B$31,K9=Escalas!$C$31),Escalas!$D$28,IF(AND(J9=Escalas!$B$32,K9=Escalas!$C$32),Escalas!$D$32,IF(AND(J9=Escalas!$B$33,K9=Escalas!$C$33),Escalas!$D$32,IF(AND(J9=Escalas!$B$34,K9=Escalas!$C$33),Escalas!$D$32,IF(AND(J9=Escalas!$B$35,K9=Escalas!$C$33),Escalas!$D$32,IF(AND(J9=Escalas!$B$36,K9=Escalas!$C$36),Escalas!$D$32,IF(AND(J9=Escalas!$B$37,K9=Escalas!$C$37),Escalas!$D$37,IF(AND(J9=Escalas!$B$38,K9=Escalas!$C$38),Escalas!$D$37,IF(AND(J9=Escalas!$B$39,K9=Escalas!$C$39),Escalas!$D$37,IF(AND(J9=Escalas!$B$40,K9=Escalas!$C$39),Escalas!$D$37,IF(AND(J9=Escalas!$B$41,K9=Escalas!$C$39),Escalas!$D$37,IF(AND(J9=Escalas!$B$42,K9=Escalas!$C$39),Escalas!$D$37)))))))))))))))</f>
        <v>II</v>
      </c>
      <c r="M9" s="114" t="s">
        <v>112</v>
      </c>
      <c r="N9" s="75">
        <v>1</v>
      </c>
      <c r="O9" s="75">
        <v>1</v>
      </c>
      <c r="P9" s="75">
        <v>3</v>
      </c>
      <c r="Q9" s="75">
        <v>1</v>
      </c>
      <c r="R9" s="75">
        <v>1</v>
      </c>
      <c r="S9" s="75">
        <v>1</v>
      </c>
      <c r="T9" s="75">
        <v>1</v>
      </c>
      <c r="U9" s="75">
        <v>1</v>
      </c>
      <c r="V9" s="77">
        <f t="shared" ref="V9:V21" si="1">SUM(N9:U9)</f>
        <v>10</v>
      </c>
      <c r="W9" s="75">
        <v>2</v>
      </c>
      <c r="X9" s="75">
        <v>3</v>
      </c>
      <c r="Y9" s="77">
        <f t="shared" ref="Y9:Y21" si="2">SUM(W9:X9)</f>
        <v>5</v>
      </c>
      <c r="Z9" s="122" t="s">
        <v>80</v>
      </c>
      <c r="AA9" s="122">
        <f>IF(AND(Z9=Escalas!$B$6),Escalas!$G$6,IF(AND(Z9=Escalas!$B$7),Escalas!$G$7,IF(AND(Z9=Escalas!$B$8),Escalas!$G$8,IF(AND(Z9=Escalas!$B$9),Escalas!$G$9,IF(AND(Z9=Escalas!$B$10),Escalas!$G$10)))))</f>
        <v>1</v>
      </c>
      <c r="AB9" s="122" t="s">
        <v>92</v>
      </c>
      <c r="AC9" s="122">
        <f>IF(AND(AB9=Escalas!$B$16),Escalas!$G$16,IF(AND(AB9=Escalas!$B$17),Escalas!$G$17,IF(AND(AB9=Escalas!$B$18),Escalas!$G$18,IF(AND(AB9=Escalas!$B$19),Escalas!$G$19,IF(AND(AB9=Escalas!$B$20),Escalas!$G$20)))))</f>
        <v>1</v>
      </c>
      <c r="AD9" s="75">
        <f t="shared" ref="AD9:AD21" si="3">AA9*AC9</f>
        <v>1</v>
      </c>
      <c r="AE9" s="75" t="str">
        <f>+IF(AND(AD9&gt;=15,AD9&lt;=25),Escalas!$S$6,IF(AND(AD9&gt;=10,AD9&lt;=12),Escalas!$S$7,IF(AND(AD9&gt;=5,AD9&lt;=9),Escalas!$S$8,IF(AND(AD9&gt;=3,AD9&lt;=4),Escalas!$S$9,IF(AND(AD9&gt;=1,AD9&lt;=2),Escalas!$S$10)))))</f>
        <v>Aceptable</v>
      </c>
      <c r="AF9" s="123" t="s">
        <v>216</v>
      </c>
      <c r="AG9" s="79" t="s">
        <v>225</v>
      </c>
      <c r="AH9" s="136" t="s">
        <v>424</v>
      </c>
      <c r="AI9" s="136"/>
    </row>
    <row r="10" spans="1:35" s="72" customFormat="1" ht="69.75" customHeight="1" x14ac:dyDescent="0.2">
      <c r="A10" s="126"/>
      <c r="B10" s="154"/>
      <c r="C10" s="73" t="s">
        <v>226</v>
      </c>
      <c r="D10" s="73" t="s">
        <v>227</v>
      </c>
      <c r="E10" s="122" t="s">
        <v>39</v>
      </c>
      <c r="F10" s="122">
        <f>IF(AND(E10=Escalas!$B$6),Escalas!$G$6,IF(AND(E10=Escalas!$B$7),Escalas!$G$7,IF(AND(E10=Escalas!$B$8),Escalas!$G$8,IF(AND(E10=Escalas!$B$9),Escalas!$G$9,IF(AND(E10=Escalas!$B$10),Escalas!$G$10)))))</f>
        <v>3</v>
      </c>
      <c r="G10" s="122" t="s">
        <v>3</v>
      </c>
      <c r="H10" s="122">
        <f>IF(AND(G10=Escalas!$B$16),Escalas!$G$16,IF(AND(G10=Escalas!$B$17),Escalas!$G$17,IF(AND(G10=Escalas!$B$18),Escalas!$G$18,IF(AND(G10=Escalas!$B$19),Escalas!$G$19,IF(AND(G10=Escalas!$B$20),Escalas!$G$20)))))</f>
        <v>3</v>
      </c>
      <c r="I10" s="75">
        <f t="shared" si="0"/>
        <v>9</v>
      </c>
      <c r="J10" s="75" t="str">
        <f>+IF(AND(I10&gt;=15,I10&lt;=25),Escalas!$S$6,IF(AND(I10&gt;=10,I10&lt;=12),Escalas!$S$7,IF(AND(I10&gt;=5,I10&lt;=9),Escalas!$S$8,IF(AND(I10&gt;=3,I10&lt;=4),Escalas!$S$9,IF(AND(I10&gt;=1,G&lt;=2),Escalas!$S$10)))))</f>
        <v>Moderado</v>
      </c>
      <c r="K10" s="75" t="s">
        <v>6</v>
      </c>
      <c r="L10" s="75" t="str">
        <f>+IF(AND(J10=Escalas!$B$28,K10=Escalas!$C$28),Escalas!$D$28,IF(AND(J10=Escalas!$B$29,K10=Escalas!$C$28),Escalas!$D$28,IF(AND(J10=Escalas!$B$30,K10=Escalas!$C$28),Escalas!$D$28,IF(AND(J10=Escalas!$B$31,K10=Escalas!$C$31),Escalas!$D$28,IF(AND(J10=Escalas!$B$32,K10=Escalas!$C$32),Escalas!$D$32,IF(AND(J10=Escalas!$B$33,K10=Escalas!$C$33),Escalas!$D$32,IF(AND(J10=Escalas!$B$34,K10=Escalas!$C$33),Escalas!$D$32,IF(AND(J10=Escalas!$B$35,K10=Escalas!$C$33),Escalas!$D$32,IF(AND(J10=Escalas!$B$36,K10=Escalas!$C$36),Escalas!$D$32,IF(AND(J10=Escalas!$B$37,K10=Escalas!$C$37),Escalas!$D$37,IF(AND(J10=Escalas!$B$38,K10=Escalas!$C$38),Escalas!$D$37,IF(AND(J10=Escalas!$B$39,K10=Escalas!$C$39),Escalas!$D$37,IF(AND(J10=Escalas!$B$40,K10=Escalas!$C$39),Escalas!$D$37,IF(AND(J10=Escalas!$B$41,K10=Escalas!$C$39),Escalas!$D$37,IF(AND(J10=Escalas!$B$42,K10=Escalas!$C$39),Escalas!$D$37)))))))))))))))</f>
        <v>II</v>
      </c>
      <c r="M10" s="114" t="s">
        <v>113</v>
      </c>
      <c r="N10" s="75">
        <v>1</v>
      </c>
      <c r="O10" s="75">
        <v>2</v>
      </c>
      <c r="P10" s="75">
        <v>3</v>
      </c>
      <c r="Q10" s="75">
        <v>1</v>
      </c>
      <c r="R10" s="75">
        <v>1</v>
      </c>
      <c r="S10" s="75">
        <v>1</v>
      </c>
      <c r="T10" s="75">
        <v>1</v>
      </c>
      <c r="U10" s="75">
        <v>1</v>
      </c>
      <c r="V10" s="77">
        <f t="shared" si="1"/>
        <v>11</v>
      </c>
      <c r="W10" s="75">
        <v>2</v>
      </c>
      <c r="X10" s="75">
        <v>3</v>
      </c>
      <c r="Y10" s="77">
        <f t="shared" si="2"/>
        <v>5</v>
      </c>
      <c r="Z10" s="122" t="s">
        <v>80</v>
      </c>
      <c r="AA10" s="122">
        <f>IF(AND(Z10=Escalas!$B$6),Escalas!$G$6,IF(AND(Z10=Escalas!$B$7),Escalas!$G$7,IF(AND(Z10=Escalas!$B$8),Escalas!$G$8,IF(AND(Z10=Escalas!$B$9),Escalas!$G$9,IF(AND(Z10=Escalas!$B$10),Escalas!$G$10)))))</f>
        <v>1</v>
      </c>
      <c r="AB10" s="122" t="s">
        <v>20</v>
      </c>
      <c r="AC10" s="122">
        <f>IF(AND(AB10=Escalas!$B$16),Escalas!$G$16,IF(AND(AB10=Escalas!$B$17),Escalas!$G$17,IF(AND(AB10=Escalas!$B$18),Escalas!$G$18,IF(AND(AB10=Escalas!$B$19),Escalas!$G$19,IF(AND(AB10=Escalas!$B$20),Escalas!$G$20)))))</f>
        <v>2</v>
      </c>
      <c r="AD10" s="75">
        <f t="shared" si="3"/>
        <v>2</v>
      </c>
      <c r="AE10" s="75" t="str">
        <f>+IF(AND(AD10&gt;=15,AD10&lt;=25),Escalas!$S$6,IF(AND(AD10&gt;=10,AD10&lt;=12),Escalas!$S$7,IF(AND(AD10&gt;=5,AD10&lt;=9),Escalas!$S$8,IF(AND(AD10&gt;=3,AD10&lt;=4),Escalas!$S$9,IF(AND(AD10&gt;=1,AD10&lt;=2),Escalas!$S$10)))))</f>
        <v>Aceptable</v>
      </c>
      <c r="AF10" s="123" t="s">
        <v>216</v>
      </c>
      <c r="AG10" s="80" t="s">
        <v>228</v>
      </c>
      <c r="AH10" s="127" t="s">
        <v>57</v>
      </c>
      <c r="AI10" s="127"/>
    </row>
    <row r="11" spans="1:35" s="72" customFormat="1" ht="69" customHeight="1" x14ac:dyDescent="0.2">
      <c r="A11" s="126"/>
      <c r="B11" s="154"/>
      <c r="C11" s="73" t="s">
        <v>229</v>
      </c>
      <c r="D11" s="73" t="s">
        <v>230</v>
      </c>
      <c r="E11" s="122" t="s">
        <v>39</v>
      </c>
      <c r="F11" s="122">
        <f>IF(AND(E11=Escalas!$B$6),Escalas!$G$6,IF(AND(E11=Escalas!$B$7),Escalas!$G$7,IF(AND(E11=Escalas!$B$8),Escalas!$G$8,IF(AND(E11=Escalas!$B$9),Escalas!$G$9,IF(AND(E11=Escalas!$B$10),Escalas!$G$10)))))</f>
        <v>3</v>
      </c>
      <c r="G11" s="122" t="s">
        <v>3</v>
      </c>
      <c r="H11" s="122">
        <f>IF(AND(G11=Escalas!$B$16),Escalas!$G$16,IF(AND(G11=Escalas!$B$17),Escalas!$G$17,IF(AND(G11=Escalas!$B$18),Escalas!$G$18,IF(AND(G11=Escalas!$B$19),Escalas!$G$19,IF(AND(G11=Escalas!$B$20),Escalas!$G$20)))))</f>
        <v>3</v>
      </c>
      <c r="I11" s="75">
        <f t="shared" si="0"/>
        <v>9</v>
      </c>
      <c r="J11" s="75" t="str">
        <f>+IF(AND(I11&gt;=15,I11&lt;=25),Escalas!$S$6,IF(AND(I11&gt;=10,I11&lt;=12),Escalas!$S$7,IF(AND(I11&gt;=5,I11&lt;=9),Escalas!$S$8,IF(AND(I11&gt;=3,I11&lt;=4),Escalas!$S$9,IF(AND(I11&gt;=1,G&lt;=2),Escalas!$S$10)))))</f>
        <v>Moderado</v>
      </c>
      <c r="K11" s="75" t="s">
        <v>6</v>
      </c>
      <c r="L11" s="75" t="str">
        <f>+IF(AND(J11=Escalas!$B$28,K11=Escalas!$C$28),Escalas!$D$28,IF(AND(J11=Escalas!$B$29,K11=Escalas!$C$28),Escalas!$D$28,IF(AND(J11=Escalas!$B$30,K11=Escalas!$C$28),Escalas!$D$28,IF(AND(J11=Escalas!$B$31,K11=Escalas!$C$31),Escalas!$D$28,IF(AND(J11=Escalas!$B$32,K11=Escalas!$C$32),Escalas!$D$32,IF(AND(J11=Escalas!$B$33,K11=Escalas!$C$33),Escalas!$D$32,IF(AND(J11=Escalas!$B$34,K11=Escalas!$C$33),Escalas!$D$32,IF(AND(J11=Escalas!$B$35,K11=Escalas!$C$33),Escalas!$D$32,IF(AND(J11=Escalas!$B$36,K11=Escalas!$C$36),Escalas!$D$32,IF(AND(J11=Escalas!$B$37,K11=Escalas!$C$37),Escalas!$D$37,IF(AND(J11=Escalas!$B$38,K11=Escalas!$C$38),Escalas!$D$37,IF(AND(J11=Escalas!$B$39,K11=Escalas!$C$39),Escalas!$D$37,IF(AND(J11=Escalas!$B$40,K11=Escalas!$C$39),Escalas!$D$37,IF(AND(J11=Escalas!$B$41,K11=Escalas!$C$39),Escalas!$D$37,IF(AND(J11=Escalas!$B$42,K11=Escalas!$C$39),Escalas!$D$37)))))))))))))))</f>
        <v>II</v>
      </c>
      <c r="M11" s="114" t="s">
        <v>172</v>
      </c>
      <c r="N11" s="75">
        <v>1</v>
      </c>
      <c r="O11" s="75">
        <v>2</v>
      </c>
      <c r="P11" s="75">
        <v>2</v>
      </c>
      <c r="Q11" s="75">
        <v>1</v>
      </c>
      <c r="R11" s="75">
        <v>1</v>
      </c>
      <c r="S11" s="75">
        <v>1</v>
      </c>
      <c r="T11" s="75">
        <v>1</v>
      </c>
      <c r="U11" s="75">
        <v>1</v>
      </c>
      <c r="V11" s="77">
        <f t="shared" si="1"/>
        <v>10</v>
      </c>
      <c r="W11" s="75">
        <v>2</v>
      </c>
      <c r="X11" s="75">
        <v>3</v>
      </c>
      <c r="Y11" s="77">
        <f t="shared" si="2"/>
        <v>5</v>
      </c>
      <c r="Z11" s="122" t="s">
        <v>80</v>
      </c>
      <c r="AA11" s="122">
        <f>IF(AND(Z11=Escalas!$B$6),Escalas!$G$6,IF(AND(Z11=Escalas!$B$7),Escalas!$G$7,IF(AND(Z11=Escalas!$B$8),Escalas!$G$8,IF(AND(Z11=Escalas!$B$9),Escalas!$G$9,IF(AND(Z11=Escalas!$B$10),Escalas!$G$10)))))</f>
        <v>1</v>
      </c>
      <c r="AB11" s="122" t="s">
        <v>20</v>
      </c>
      <c r="AC11" s="122">
        <f>IF(AND(AB11=Escalas!$B$16),Escalas!$G$16,IF(AND(AB11=Escalas!$B$17),Escalas!$G$17,IF(AND(AB11=Escalas!$B$18),Escalas!$G$18,IF(AND(AB11=Escalas!$B$19),Escalas!$G$19,IF(AND(AB11=Escalas!$B$20),Escalas!$G$20)))))</f>
        <v>2</v>
      </c>
      <c r="AD11" s="75">
        <f t="shared" si="3"/>
        <v>2</v>
      </c>
      <c r="AE11" s="75" t="str">
        <f>+IF(AND(AD11&gt;=15,AD11&lt;=25),Escalas!$S$6,IF(AND(AD11&gt;=10,AD11&lt;=12),Escalas!$S$7,IF(AND(AD11&gt;=5,AD11&lt;=9),Escalas!$S$8,IF(AND(AD11&gt;=3,AD11&lt;=4),Escalas!$S$9,IF(AND(AD11&gt;=1,AD11&lt;=2),Escalas!$S$10)))))</f>
        <v>Aceptable</v>
      </c>
      <c r="AF11" s="123" t="s">
        <v>216</v>
      </c>
      <c r="AG11" s="80" t="s">
        <v>231</v>
      </c>
      <c r="AH11" s="127" t="s">
        <v>58</v>
      </c>
      <c r="AI11" s="127"/>
    </row>
    <row r="12" spans="1:35" s="72" customFormat="1" ht="35.25" customHeight="1" x14ac:dyDescent="0.2">
      <c r="A12" s="126" t="s">
        <v>232</v>
      </c>
      <c r="B12" s="126" t="s">
        <v>48</v>
      </c>
      <c r="C12" s="73" t="s">
        <v>233</v>
      </c>
      <c r="D12" s="73" t="s">
        <v>234</v>
      </c>
      <c r="E12" s="122" t="s">
        <v>41</v>
      </c>
      <c r="F12" s="122">
        <f>IF(AND(E12=Escalas!$B$6),Escalas!$G$6,IF(AND(E12=Escalas!$B$7),Escalas!$G$7,IF(AND(E12=Escalas!$B$8),Escalas!$G$8,IF(AND(E12=Escalas!$B$9),Escalas!$G$9,IF(AND(E12=Escalas!$B$10),Escalas!$G$10)))))</f>
        <v>4</v>
      </c>
      <c r="G12" s="122" t="s">
        <v>3</v>
      </c>
      <c r="H12" s="122">
        <f>IF(AND(G12=Escalas!$B$16),Escalas!$G$16,IF(AND(G12=Escalas!$B$17),Escalas!$G$17,IF(AND(G12=Escalas!$B$18),Escalas!$G$18,IF(AND(G12=Escalas!$B$19),Escalas!$G$19,IF(AND(G12=Escalas!$B$20),Escalas!$G$20)))))</f>
        <v>3</v>
      </c>
      <c r="I12" s="75">
        <f t="shared" si="0"/>
        <v>12</v>
      </c>
      <c r="J12" s="75" t="str">
        <f>+IF(AND(I12&gt;=15,I12&lt;=25),Escalas!$S$6,IF(AND(I12&gt;=10,I12&lt;=12),Escalas!$S$7,IF(AND(I12&gt;=5,I12&lt;=9),Escalas!$S$8,IF(AND(I12&gt;=3,I12&lt;=4),Escalas!$S$9,IF(AND(I12&gt;=1,G&lt;=2),Escalas!$S$10)))))</f>
        <v xml:space="preserve">Importante </v>
      </c>
      <c r="K12" s="75" t="s">
        <v>6</v>
      </c>
      <c r="L12" s="75" t="str">
        <f>+IF(AND(J12=Escalas!$B$28,K12=Escalas!$C$28),Escalas!$D$28,IF(AND(J12=Escalas!$B$29,K12=Escalas!$C$28),Escalas!$D$28,IF(AND(J12=Escalas!$B$30,K12=Escalas!$C$28),Escalas!$D$28,IF(AND(J12=Escalas!$B$31,K12=Escalas!$C$31),Escalas!$D$28,IF(AND(J12=Escalas!$B$32,K12=Escalas!$C$32),Escalas!$D$32,IF(AND(J12=Escalas!$B$33,K12=Escalas!$C$33),Escalas!$D$32,IF(AND(J12=Escalas!$B$34,K12=Escalas!$C$33),Escalas!$D$32,IF(AND(J12=Escalas!$B$35,K12=Escalas!$C$33),Escalas!$D$32,IF(AND(J12=Escalas!$B$36,K12=Escalas!$C$36),Escalas!$D$32,IF(AND(J12=Escalas!$B$37,K12=Escalas!$C$37),Escalas!$D$37,IF(AND(J12=Escalas!$B$38,K12=Escalas!$C$38),Escalas!$D$37,IF(AND(J12=Escalas!$B$39,K12=Escalas!$C$39),Escalas!$D$37,IF(AND(J12=Escalas!$B$40,K12=Escalas!$C$39),Escalas!$D$37,IF(AND(J12=Escalas!$B$41,K12=Escalas!$C$39),Escalas!$D$37,IF(AND(J12=Escalas!$B$42,K12=Escalas!$C$39),Escalas!$D$37)))))))))))))))</f>
        <v>II</v>
      </c>
      <c r="M12" s="114" t="s">
        <v>113</v>
      </c>
      <c r="N12" s="75">
        <v>1</v>
      </c>
      <c r="O12" s="75">
        <v>2</v>
      </c>
      <c r="P12" s="75">
        <v>3</v>
      </c>
      <c r="Q12" s="75">
        <v>1</v>
      </c>
      <c r="R12" s="75">
        <v>1</v>
      </c>
      <c r="S12" s="75">
        <v>1</v>
      </c>
      <c r="T12" s="75">
        <v>1</v>
      </c>
      <c r="U12" s="75">
        <v>1</v>
      </c>
      <c r="V12" s="77">
        <f t="shared" si="1"/>
        <v>11</v>
      </c>
      <c r="W12" s="75">
        <v>2</v>
      </c>
      <c r="X12" s="75">
        <v>3</v>
      </c>
      <c r="Y12" s="77">
        <f t="shared" si="2"/>
        <v>5</v>
      </c>
      <c r="Z12" s="122" t="s">
        <v>80</v>
      </c>
      <c r="AA12" s="122">
        <f>IF(AND(Z12=Escalas!$B$6),Escalas!$G$6,IF(AND(Z12=Escalas!$B$7),Escalas!$G$7,IF(AND(Z12=Escalas!$B$8),Escalas!$G$8,IF(AND(Z12=Escalas!$B$9),Escalas!$G$9,IF(AND(Z12=Escalas!$B$10),Escalas!$G$10)))))</f>
        <v>1</v>
      </c>
      <c r="AB12" s="122" t="s">
        <v>20</v>
      </c>
      <c r="AC12" s="122">
        <f>IF(AND(AB12=Escalas!$B$16),Escalas!$G$16,IF(AND(AB12=Escalas!$B$17),Escalas!$G$17,IF(AND(AB12=Escalas!$B$18),Escalas!$G$18,IF(AND(AB12=Escalas!$B$19),Escalas!$G$19,IF(AND(AB12=Escalas!$B$20),Escalas!$G$20)))))</f>
        <v>2</v>
      </c>
      <c r="AD12" s="75">
        <f t="shared" si="3"/>
        <v>2</v>
      </c>
      <c r="AE12" s="75" t="str">
        <f>+IF(AND(AD12&gt;=15,AD12&lt;=25),Escalas!$S$6,IF(AND(AD12&gt;=10,AD12&lt;=12),Escalas!$S$7,IF(AND(AD12&gt;=5,AD12&lt;=9),Escalas!$S$8,IF(AND(AD12&gt;=3,AD12&lt;=4),Escalas!$S$9,IF(AND(AD12&gt;=1,AD12&lt;=2),Escalas!$S$10)))))</f>
        <v>Aceptable</v>
      </c>
      <c r="AF12" s="123" t="s">
        <v>216</v>
      </c>
      <c r="AG12" s="80" t="s">
        <v>235</v>
      </c>
      <c r="AH12" s="136" t="s">
        <v>425</v>
      </c>
      <c r="AI12" s="136"/>
    </row>
    <row r="13" spans="1:35" s="72" customFormat="1" ht="59.25" customHeight="1" x14ac:dyDescent="0.2">
      <c r="A13" s="126"/>
      <c r="B13" s="126"/>
      <c r="C13" s="73" t="s">
        <v>236</v>
      </c>
      <c r="D13" s="73" t="s">
        <v>54</v>
      </c>
      <c r="E13" s="122" t="s">
        <v>80</v>
      </c>
      <c r="F13" s="122">
        <f>IF(AND(E13=Escalas!$B$6),Escalas!$G$6,IF(AND(E13=Escalas!$B$7),Escalas!$G$7,IF(AND(E13=Escalas!$B$8),Escalas!$G$8,IF(AND(E13=Escalas!$B$9),Escalas!$G$9,IF(AND(E13=Escalas!$B$10),Escalas!$G$10)))))</f>
        <v>1</v>
      </c>
      <c r="G13" s="122" t="s">
        <v>93</v>
      </c>
      <c r="H13" s="122">
        <f>IF(AND(G13=Escalas!$B$16),Escalas!$G$16,IF(AND(G13=Escalas!$B$17),Escalas!$G$17,IF(AND(G13=Escalas!$B$18),Escalas!$G$18,IF(AND(G13=Escalas!$B$19),Escalas!$G$19,IF(AND(G13=Escalas!$B$20),Escalas!$G$20)))))</f>
        <v>4</v>
      </c>
      <c r="I13" s="75">
        <f t="shared" si="0"/>
        <v>4</v>
      </c>
      <c r="J13" s="75" t="str">
        <f>+IF(AND(I13&gt;=15,I13&lt;=25),Escalas!$S$6,IF(AND(I13&gt;=10,I13&lt;=12),Escalas!$S$7,IF(AND(I13&gt;=5,I13&lt;=9),Escalas!$S$8,IF(AND(I13&gt;=3,I13&lt;=4),Escalas!$S$9,IF(AND(I13&gt;=1,G&lt;=2),Escalas!$S$10)))))</f>
        <v xml:space="preserve">Tolerable </v>
      </c>
      <c r="K13" s="75" t="s">
        <v>4</v>
      </c>
      <c r="L13" s="75" t="str">
        <f>+IF(AND(J13=Escalas!$B$28,K13=Escalas!$C$28),Escalas!$D$28,IF(AND(J13=Escalas!$B$29,K13=Escalas!$C$28),Escalas!$D$28,IF(AND(J13=Escalas!$B$30,K13=Escalas!$C$28),Escalas!$D$28,IF(AND(J13=Escalas!$B$31,K13=Escalas!$C$31),Escalas!$D$28,IF(AND(J13=Escalas!$B$32,K13=Escalas!$C$32),Escalas!$D$32,IF(AND(J13=Escalas!$B$33,K13=Escalas!$C$33),Escalas!$D$32,IF(AND(J13=Escalas!$B$34,K13=Escalas!$C$33),Escalas!$D$32,IF(AND(J13=Escalas!$B$35,K13=Escalas!$C$33),Escalas!$D$32,IF(AND(J13=Escalas!$B$36,K13=Escalas!$C$36),Escalas!$D$32,IF(AND(J13=Escalas!$B$37,K13=Escalas!$C$37),Escalas!$D$37,IF(AND(J13=Escalas!$B$38,K13=Escalas!$C$38),Escalas!$D$37,IF(AND(J13=Escalas!$B$39,K13=Escalas!$C$39),Escalas!$D$37,IF(AND(J13=Escalas!$B$40,K13=Escalas!$C$39),Escalas!$D$37,IF(AND(J13=Escalas!$B$41,K13=Escalas!$C$39),Escalas!$D$37,IF(AND(J13=Escalas!$B$42,K13=Escalas!$C$39),Escalas!$D$37)))))))))))))))</f>
        <v>III</v>
      </c>
      <c r="M13" s="114" t="s">
        <v>113</v>
      </c>
      <c r="N13" s="75">
        <v>1</v>
      </c>
      <c r="O13" s="75">
        <v>2</v>
      </c>
      <c r="P13" s="75">
        <v>3</v>
      </c>
      <c r="Q13" s="75">
        <v>1</v>
      </c>
      <c r="R13" s="75">
        <v>1</v>
      </c>
      <c r="S13" s="75">
        <v>1</v>
      </c>
      <c r="T13" s="75">
        <v>1</v>
      </c>
      <c r="U13" s="75">
        <v>1</v>
      </c>
      <c r="V13" s="77">
        <f t="shared" si="1"/>
        <v>11</v>
      </c>
      <c r="W13" s="75">
        <v>2</v>
      </c>
      <c r="X13" s="75">
        <v>3</v>
      </c>
      <c r="Y13" s="77">
        <f t="shared" si="2"/>
        <v>5</v>
      </c>
      <c r="Z13" s="122" t="s">
        <v>80</v>
      </c>
      <c r="AA13" s="122">
        <f>IF(AND(Z13=Escalas!$B$6),Escalas!$G$6,IF(AND(Z13=Escalas!$B$7),Escalas!$G$7,IF(AND(Z13=Escalas!$B$8),Escalas!$G$8,IF(AND(Z13=Escalas!$B$9),Escalas!$G$9,IF(AND(Z13=Escalas!$B$10),Escalas!$G$10)))))</f>
        <v>1</v>
      </c>
      <c r="AB13" s="122" t="s">
        <v>20</v>
      </c>
      <c r="AC13" s="122">
        <f>IF(AND(AB13=Escalas!$B$16),Escalas!$G$16,IF(AND(AB13=Escalas!$B$17),Escalas!$G$17,IF(AND(AB13=Escalas!$B$18),Escalas!$G$18,IF(AND(AB13=Escalas!$B$19),Escalas!$G$19,IF(AND(AB13=Escalas!$B$20),Escalas!$G$20)))))</f>
        <v>2</v>
      </c>
      <c r="AD13" s="75">
        <f t="shared" si="3"/>
        <v>2</v>
      </c>
      <c r="AE13" s="75" t="str">
        <f>+IF(AND(AD13&gt;=15,AD13&lt;=25),Escalas!$S$6,IF(AND(AD13&gt;=10,AD13&lt;=12),Escalas!$S$7,IF(AND(AD13&gt;=5,AD13&lt;=9),Escalas!$S$8,IF(AND(AD13&gt;=3,AD13&lt;=4),Escalas!$S$9,IF(AND(AD13&gt;=1,AD13&lt;=2),Escalas!$S$10)))))</f>
        <v>Aceptable</v>
      </c>
      <c r="AF13" s="123" t="s">
        <v>216</v>
      </c>
      <c r="AG13" s="80" t="s">
        <v>237</v>
      </c>
      <c r="AH13" s="127" t="s">
        <v>238</v>
      </c>
      <c r="AI13" s="127"/>
    </row>
    <row r="14" spans="1:35" s="72" customFormat="1" ht="81" customHeight="1" x14ac:dyDescent="0.2">
      <c r="A14" s="126"/>
      <c r="B14" s="126"/>
      <c r="C14" s="73" t="s">
        <v>445</v>
      </c>
      <c r="D14" s="73" t="s">
        <v>444</v>
      </c>
      <c r="E14" s="122" t="s">
        <v>80</v>
      </c>
      <c r="F14" s="122">
        <f>IF(AND(E14=Escalas!$B$6),Escalas!$G$6,IF(AND(E14=Escalas!$B$7),Escalas!$G$7,IF(AND(E14=Escalas!$B$8),Escalas!$G$8,IF(AND(E14=Escalas!$B$9),Escalas!$G$9,IF(AND(E14=Escalas!$B$10),Escalas!$G$10)))))</f>
        <v>1</v>
      </c>
      <c r="G14" s="122" t="s">
        <v>93</v>
      </c>
      <c r="H14" s="122">
        <f>IF(AND(G14=Escalas!$B$16),Escalas!$G$16,IF(AND(G14=Escalas!$B$17),Escalas!$G$17,IF(AND(G14=Escalas!$B$18),Escalas!$G$18,IF(AND(G14=Escalas!$B$19),Escalas!$G$19,IF(AND(G14=Escalas!$B$20),Escalas!$G$20)))))</f>
        <v>4</v>
      </c>
      <c r="I14" s="75">
        <f t="shared" si="0"/>
        <v>4</v>
      </c>
      <c r="J14" s="75" t="str">
        <f>+IF(AND(I14&gt;=15,I14&lt;=25),Escalas!$S$6,IF(AND(I14&gt;=10,I14&lt;=12),Escalas!$S$7,IF(AND(I14&gt;=5,I14&lt;=9),Escalas!$S$8,IF(AND(I14&gt;=3,I14&lt;=4),Escalas!$S$9,IF(AND(I14&gt;=1,G&lt;=2),Escalas!$S$10)))))</f>
        <v xml:space="preserve">Tolerable </v>
      </c>
      <c r="K14" s="75" t="s">
        <v>4</v>
      </c>
      <c r="L14" s="75" t="str">
        <f>+IF(AND(J14=Escalas!$B$28,K14=Escalas!$C$28),Escalas!$D$28,IF(AND(J14=Escalas!$B$29,K14=Escalas!$C$28),Escalas!$D$28,IF(AND(J14=Escalas!$B$30,K14=Escalas!$C$28),Escalas!$D$28,IF(AND(J14=Escalas!$B$31,K14=Escalas!$C$31),Escalas!$D$28,IF(AND(J14=Escalas!$B$32,K14=Escalas!$C$32),Escalas!$D$32,IF(AND(J14=Escalas!$B$33,K14=Escalas!$C$33),Escalas!$D$32,IF(AND(J14=Escalas!$B$34,K14=Escalas!$C$33),Escalas!$D$32,IF(AND(J14=Escalas!$B$35,K14=Escalas!$C$33),Escalas!$D$32,IF(AND(J14=Escalas!$B$36,K14=Escalas!$C$36),Escalas!$D$32,IF(AND(J14=Escalas!$B$37,K14=Escalas!$C$37),Escalas!$D$37,IF(AND(J14=Escalas!$B$38,K14=Escalas!$C$38),Escalas!$D$37,IF(AND(J14=Escalas!$B$39,K14=Escalas!$C$39),Escalas!$D$37,IF(AND(J14=Escalas!$B$40,K14=Escalas!$C$39),Escalas!$D$37,IF(AND(J14=Escalas!$B$41,K14=Escalas!$C$39),Escalas!$D$37,IF(AND(J14=Escalas!$B$42,K14=Escalas!$C$39),Escalas!$D$37)))))))))))))))</f>
        <v>III</v>
      </c>
      <c r="M14" s="114" t="s">
        <v>113</v>
      </c>
      <c r="N14" s="75">
        <v>1</v>
      </c>
      <c r="O14" s="75">
        <v>2</v>
      </c>
      <c r="P14" s="75">
        <v>3</v>
      </c>
      <c r="Q14" s="75">
        <v>1</v>
      </c>
      <c r="R14" s="75">
        <v>1</v>
      </c>
      <c r="S14" s="75">
        <v>1</v>
      </c>
      <c r="T14" s="75">
        <v>1</v>
      </c>
      <c r="U14" s="75">
        <v>1</v>
      </c>
      <c r="V14" s="77">
        <f t="shared" si="1"/>
        <v>11</v>
      </c>
      <c r="W14" s="75">
        <v>2</v>
      </c>
      <c r="X14" s="75">
        <v>3</v>
      </c>
      <c r="Y14" s="77">
        <f t="shared" si="2"/>
        <v>5</v>
      </c>
      <c r="Z14" s="122" t="s">
        <v>80</v>
      </c>
      <c r="AA14" s="122">
        <f>IF(AND(Z14=Escalas!$B$6),Escalas!$G$6,IF(AND(Z14=Escalas!$B$7),Escalas!$G$7,IF(AND(Z14=Escalas!$B$8),Escalas!$G$8,IF(AND(Z14=Escalas!$B$9),Escalas!$G$9,IF(AND(Z14=Escalas!$B$10),Escalas!$G$10)))))</f>
        <v>1</v>
      </c>
      <c r="AB14" s="122" t="s">
        <v>20</v>
      </c>
      <c r="AC14" s="122">
        <f>IF(AND(AB14=Escalas!$B$16),Escalas!$G$16,IF(AND(AB14=Escalas!$B$17),Escalas!$G$17,IF(AND(AB14=Escalas!$B$18),Escalas!$G$18,IF(AND(AB14=Escalas!$B$19),Escalas!$G$19,IF(AND(AB14=Escalas!$B$20),Escalas!$G$20)))))</f>
        <v>2</v>
      </c>
      <c r="AD14" s="75">
        <f t="shared" si="3"/>
        <v>2</v>
      </c>
      <c r="AE14" s="75" t="str">
        <f>+IF(AND(AD14&gt;=15,AD14&lt;=25),Escalas!$S$6,IF(AND(AD14&gt;=10,AD14&lt;=12),Escalas!$S$7,IF(AND(AD14&gt;=5,AD14&lt;=9),Escalas!$S$8,IF(AND(AD14&gt;=3,AD14&lt;=4),Escalas!$S$9,IF(AND(AD14&gt;=1,AD14&lt;=2),Escalas!$S$10)))))</f>
        <v>Aceptable</v>
      </c>
      <c r="AF14" s="123" t="s">
        <v>216</v>
      </c>
      <c r="AG14" s="80" t="s">
        <v>240</v>
      </c>
      <c r="AH14" s="127" t="s">
        <v>241</v>
      </c>
      <c r="AI14" s="127"/>
    </row>
    <row r="15" spans="1:35" s="72" customFormat="1" ht="34.5" customHeight="1" x14ac:dyDescent="0.2">
      <c r="A15" s="126" t="s">
        <v>242</v>
      </c>
      <c r="B15" s="126" t="s">
        <v>1</v>
      </c>
      <c r="C15" s="73" t="s">
        <v>243</v>
      </c>
      <c r="D15" s="73" t="s">
        <v>244</v>
      </c>
      <c r="E15" s="122" t="s">
        <v>41</v>
      </c>
      <c r="F15" s="122">
        <f>IF(AND(E15=Escalas!$B$6),Escalas!$G$6,IF(AND(E15=Escalas!$B$7),Escalas!$G$7,IF(AND(E15=Escalas!$B$8),Escalas!$G$8,IF(AND(E15=Escalas!$B$9),Escalas!$G$9,IF(AND(E15=Escalas!$B$10),Escalas!$G$10)))))</f>
        <v>4</v>
      </c>
      <c r="G15" s="122" t="s">
        <v>93</v>
      </c>
      <c r="H15" s="122">
        <f>IF(AND(G15=Escalas!$B$16),Escalas!$G$16,IF(AND(G15=Escalas!$B$17),Escalas!$G$17,IF(AND(G15=Escalas!$B$18),Escalas!$G$18,IF(AND(G15=Escalas!$B$19),Escalas!$G$19,IF(AND(G15=Escalas!$B$20),Escalas!$G$20)))))</f>
        <v>4</v>
      </c>
      <c r="I15" s="75">
        <f t="shared" si="0"/>
        <v>16</v>
      </c>
      <c r="J15" s="75" t="str">
        <f>+IF(AND(I15&gt;=15,I15&lt;=25),Escalas!$S$6,IF(AND(I15&gt;=10,I15&lt;=12),Escalas!$S$7,IF(AND(I15&gt;=5,I15&lt;=9),Escalas!$S$8,IF(AND(I15&gt;=3,I15&lt;=4),Escalas!$S$9,IF(AND(I15&gt;=1,G&lt;=2),Escalas!$S$10)))))</f>
        <v>Inaceptable</v>
      </c>
      <c r="K15" s="75" t="s">
        <v>4</v>
      </c>
      <c r="L15" s="75" t="str">
        <f>+IF(AND(J15=Escalas!$B$28,K15=Escalas!$C$28),Escalas!$D$28,IF(AND(J15=Escalas!$B$29,K15=Escalas!$C$28),Escalas!$D$28,IF(AND(J15=Escalas!$B$30,K15=Escalas!$C$28),Escalas!$D$28,IF(AND(J15=Escalas!$B$31,K15=Escalas!$C$31),Escalas!$D$28,IF(AND(J15=Escalas!$B$32,K15=Escalas!$C$32),Escalas!$D$32,IF(AND(J15=Escalas!$B$33,K15=Escalas!$C$33),Escalas!$D$32,IF(AND(J15=Escalas!$B$34,K15=Escalas!$C$33),Escalas!$D$32,IF(AND(J15=Escalas!$B$35,K15=Escalas!$C$33),Escalas!$D$32,IF(AND(J15=Escalas!$B$36,K15=Escalas!$C$36),Escalas!$D$32,IF(AND(J15=Escalas!$B$37,K15=Escalas!$C$37),Escalas!$D$37,IF(AND(J15=Escalas!$B$38,K15=Escalas!$C$38),Escalas!$D$37,IF(AND(J15=Escalas!$B$39,K15=Escalas!$C$39),Escalas!$D$37,IF(AND(J15=Escalas!$B$40,K15=Escalas!$C$39),Escalas!$D$37,IF(AND(J15=Escalas!$B$41,K15=Escalas!$C$39),Escalas!$D$37,IF(AND(J15=Escalas!$B$42,K15=Escalas!$C$39),Escalas!$D$37)))))))))))))))</f>
        <v>II</v>
      </c>
      <c r="M15" s="114" t="s">
        <v>173</v>
      </c>
      <c r="N15" s="75">
        <v>1</v>
      </c>
      <c r="O15" s="75">
        <v>2</v>
      </c>
      <c r="P15" s="75">
        <v>1</v>
      </c>
      <c r="Q15" s="75">
        <v>1</v>
      </c>
      <c r="R15" s="75">
        <v>1</v>
      </c>
      <c r="S15" s="75">
        <v>1</v>
      </c>
      <c r="T15" s="75">
        <v>1</v>
      </c>
      <c r="U15" s="75">
        <v>1</v>
      </c>
      <c r="V15" s="77">
        <f t="shared" si="1"/>
        <v>9</v>
      </c>
      <c r="W15" s="75">
        <v>1</v>
      </c>
      <c r="X15" s="75">
        <v>1</v>
      </c>
      <c r="Y15" s="77">
        <f t="shared" si="2"/>
        <v>2</v>
      </c>
      <c r="Z15" s="122" t="s">
        <v>41</v>
      </c>
      <c r="AA15" s="122">
        <f>IF(AND(Z15=Escalas!$B$6),Escalas!$G$6,IF(AND(Z15=Escalas!$B$7),Escalas!$G$7,IF(AND(Z15=Escalas!$B$8),Escalas!$G$8,IF(AND(Z15=Escalas!$B$9),Escalas!$G$9,IF(AND(Z15=Escalas!$B$10),Escalas!$G$10)))))</f>
        <v>4</v>
      </c>
      <c r="AB15" s="122" t="s">
        <v>3</v>
      </c>
      <c r="AC15" s="122">
        <f>IF(AND(AB15=Escalas!$B$16),Escalas!$G$16,IF(AND(AB15=Escalas!$B$17),Escalas!$G$17,IF(AND(AB15=Escalas!$B$18),Escalas!$G$18,IF(AND(AB15=Escalas!$B$19),Escalas!$G$19,IF(AND(AB15=Escalas!$B$20),Escalas!$G$20)))))</f>
        <v>3</v>
      </c>
      <c r="AD15" s="75">
        <f t="shared" si="3"/>
        <v>12</v>
      </c>
      <c r="AE15" s="75" t="str">
        <f>+IF(AND(AD15&gt;=15,AD15&lt;=25),Escalas!$S$6,IF(AND(AD15&gt;=10,AD15&lt;=12),Escalas!$S$7,IF(AND(AD15&gt;=5,AD15&lt;=9),Escalas!$S$8,IF(AND(AD15&gt;=3,AD15&lt;=4),Escalas!$S$9,IF(AND(AD15&gt;=1,AD15&lt;=2),Escalas!$S$10)))))</f>
        <v xml:space="preserve">Importante </v>
      </c>
      <c r="AF15" s="123" t="s">
        <v>216</v>
      </c>
      <c r="AG15" s="80" t="s">
        <v>49</v>
      </c>
      <c r="AH15" s="127" t="s">
        <v>245</v>
      </c>
      <c r="AI15" s="127"/>
    </row>
    <row r="16" spans="1:35" s="72" customFormat="1" ht="58.5" customHeight="1" x14ac:dyDescent="0.2">
      <c r="A16" s="126"/>
      <c r="B16" s="126"/>
      <c r="C16" s="73" t="s">
        <v>246</v>
      </c>
      <c r="D16" s="73" t="s">
        <v>247</v>
      </c>
      <c r="E16" s="122" t="s">
        <v>39</v>
      </c>
      <c r="F16" s="122">
        <f>IF(AND(E16=Escalas!$B$6),Escalas!$G$6,IF(AND(E16=Escalas!$B$7),Escalas!$G$7,IF(AND(E16=Escalas!$B$8),Escalas!$G$8,IF(AND(E16=Escalas!$B$9),Escalas!$G$9,IF(AND(E16=Escalas!$B$10),Escalas!$G$10)))))</f>
        <v>3</v>
      </c>
      <c r="G16" s="122" t="s">
        <v>9</v>
      </c>
      <c r="H16" s="122">
        <f>IF(AND(G16=Escalas!$B$16),Escalas!$G$16,IF(AND(G16=Escalas!$B$17),Escalas!$G$17,IF(AND(G16=Escalas!$B$18),Escalas!$G$18,IF(AND(G16=Escalas!$B$19),Escalas!$G$19,IF(AND(G16=Escalas!$B$20),Escalas!$G$20)))))</f>
        <v>5</v>
      </c>
      <c r="I16" s="75">
        <f t="shared" si="0"/>
        <v>15</v>
      </c>
      <c r="J16" s="75" t="str">
        <f>+IF(AND(I16&gt;=15,I16&lt;=25),Escalas!$S$6,IF(AND(I16&gt;=10,I16&lt;=12),Escalas!$S$7,IF(AND(I16&gt;=5,I16&lt;=9),Escalas!$S$8,IF(AND(I16&gt;=3,I16&lt;=4),Escalas!$S$9,IF(AND(I16&gt;=1,G&lt;=2),Escalas!$S$10)))))</f>
        <v>Inaceptable</v>
      </c>
      <c r="K16" s="75" t="s">
        <v>6</v>
      </c>
      <c r="L16" s="75" t="str">
        <f>+IF(AND(J16=Escalas!$B$28,K16=Escalas!$C$28),Escalas!$D$28,IF(AND(J16=Escalas!$B$29,K16=Escalas!$C$28),Escalas!$D$28,IF(AND(J16=Escalas!$B$30,K16=Escalas!$C$28),Escalas!$D$28,IF(AND(J16=Escalas!$B$31,K16=Escalas!$C$31),Escalas!$D$28,IF(AND(J16=Escalas!$B$32,K16=Escalas!$C$32),Escalas!$D$32,IF(AND(J16=Escalas!$B$33,K16=Escalas!$C$33),Escalas!$D$32,IF(AND(J16=Escalas!$B$34,K16=Escalas!$C$33),Escalas!$D$32,IF(AND(J16=Escalas!$B$35,K16=Escalas!$C$33),Escalas!$D$32,IF(AND(J16=Escalas!$B$36,K16=Escalas!$C$36),Escalas!$D$32,IF(AND(J16=Escalas!$B$37,K16=Escalas!$C$37),Escalas!$D$37,IF(AND(J16=Escalas!$B$38,K16=Escalas!$C$38),Escalas!$D$37,IF(AND(J16=Escalas!$B$39,K16=Escalas!$C$39),Escalas!$D$37,IF(AND(J16=Escalas!$B$40,K16=Escalas!$C$39),Escalas!$D$37,IF(AND(J16=Escalas!$B$41,K16=Escalas!$C$39),Escalas!$D$37,IF(AND(J16=Escalas!$B$42,K16=Escalas!$C$39),Escalas!$D$37)))))))))))))))</f>
        <v>I</v>
      </c>
      <c r="M16" s="114" t="s">
        <v>173</v>
      </c>
      <c r="N16" s="75">
        <v>1</v>
      </c>
      <c r="O16" s="75">
        <v>2</v>
      </c>
      <c r="P16" s="75">
        <v>1</v>
      </c>
      <c r="Q16" s="75">
        <v>1</v>
      </c>
      <c r="R16" s="75">
        <v>1</v>
      </c>
      <c r="S16" s="75">
        <v>1</v>
      </c>
      <c r="T16" s="75">
        <v>1</v>
      </c>
      <c r="U16" s="75">
        <v>1</v>
      </c>
      <c r="V16" s="77">
        <f t="shared" si="1"/>
        <v>9</v>
      </c>
      <c r="W16" s="75">
        <v>1</v>
      </c>
      <c r="X16" s="75">
        <v>2</v>
      </c>
      <c r="Y16" s="77">
        <f t="shared" si="2"/>
        <v>3</v>
      </c>
      <c r="Z16" s="122" t="s">
        <v>80</v>
      </c>
      <c r="AA16" s="122">
        <f>IF(AND(Z16=Escalas!$B$6),Escalas!$G$6,IF(AND(Z16=Escalas!$B$7),Escalas!$G$7,IF(AND(Z16=Escalas!$B$8),Escalas!$G$8,IF(AND(Z16=Escalas!$B$9),Escalas!$G$9,IF(AND(Z16=Escalas!$B$10),Escalas!$G$10)))))</f>
        <v>1</v>
      </c>
      <c r="AB16" s="122" t="s">
        <v>9</v>
      </c>
      <c r="AC16" s="122">
        <f>IF(AND(AB16=Escalas!$B$16),Escalas!$G$16,IF(AND(AB16=Escalas!$B$17),Escalas!$G$17,IF(AND(AB16=Escalas!$B$18),Escalas!$G$18,IF(AND(AB16=Escalas!$B$19),Escalas!$G$19,IF(AND(AB16=Escalas!$B$20),Escalas!$G$20)))))</f>
        <v>5</v>
      </c>
      <c r="AD16" s="75">
        <f t="shared" si="3"/>
        <v>5</v>
      </c>
      <c r="AE16" s="75" t="str">
        <f>+IF(AND(AD16&gt;=15,AD16&lt;=25),Escalas!$S$6,IF(AND(AD16&gt;=10,AD16&lt;=12),Escalas!$S$7,IF(AND(AD16&gt;=5,AD16&lt;=9),Escalas!$S$8,IF(AND(AD16&gt;=3,AD16&lt;=4),Escalas!$S$9,IF(AND(AD16&gt;=1,AD16&lt;=2),Escalas!$S$10)))))</f>
        <v>Moderado</v>
      </c>
      <c r="AF16" s="123" t="s">
        <v>216</v>
      </c>
      <c r="AG16" s="80" t="s">
        <v>248</v>
      </c>
      <c r="AH16" s="127" t="s">
        <v>249</v>
      </c>
      <c r="AI16" s="127"/>
    </row>
    <row r="17" spans="1:35" s="72" customFormat="1" ht="45" customHeight="1" x14ac:dyDescent="0.2">
      <c r="A17" s="126"/>
      <c r="B17" s="126"/>
      <c r="C17" s="73" t="s">
        <v>250</v>
      </c>
      <c r="D17" s="73" t="s">
        <v>251</v>
      </c>
      <c r="E17" s="122" t="s">
        <v>41</v>
      </c>
      <c r="F17" s="122">
        <f>IF(AND(E17=Escalas!$B$6),Escalas!$G$6,IF(AND(E17=Escalas!$B$7),Escalas!$G$7,IF(AND(E17=Escalas!$B$8),Escalas!$G$8,IF(AND(E17=Escalas!$B$9),Escalas!$G$9,IF(AND(E17=Escalas!$B$10),Escalas!$G$10)))))</f>
        <v>4</v>
      </c>
      <c r="G17" s="122" t="s">
        <v>9</v>
      </c>
      <c r="H17" s="122">
        <f>IF(AND(G17=Escalas!$B$16),Escalas!$G$16,IF(AND(G17=Escalas!$B$17),Escalas!$G$17,IF(AND(G17=Escalas!$B$18),Escalas!$G$18,IF(AND(G17=Escalas!$B$19),Escalas!$G$19,IF(AND(G17=Escalas!$B$20),Escalas!$G$20)))))</f>
        <v>5</v>
      </c>
      <c r="I17" s="75">
        <f t="shared" si="0"/>
        <v>20</v>
      </c>
      <c r="J17" s="75" t="str">
        <f>+IF(AND(I17&gt;=15,I17&lt;=25),Escalas!$S$6,IF(AND(I17&gt;=10,I17&lt;=12),Escalas!$S$7,IF(AND(I17&gt;=5,I17&lt;=9),Escalas!$S$8,IF(AND(I17&gt;=3,I17&lt;=4),Escalas!$S$9,IF(AND(I17&gt;=1,G&lt;=2),Escalas!$S$10)))))</f>
        <v>Inaceptable</v>
      </c>
      <c r="K17" s="75" t="s">
        <v>6</v>
      </c>
      <c r="L17" s="75" t="str">
        <f>+IF(AND(J17=Escalas!$B$28,K17=Escalas!$C$28),Escalas!$D$28,IF(AND(J17=Escalas!$B$29,K17=Escalas!$C$28),Escalas!$D$28,IF(AND(J17=Escalas!$B$30,K17=Escalas!$C$28),Escalas!$D$28,IF(AND(J17=Escalas!$B$31,K17=Escalas!$C$31),Escalas!$D$28,IF(AND(J17=Escalas!$B$32,K17=Escalas!$C$32),Escalas!$D$32,IF(AND(J17=Escalas!$B$33,K17=Escalas!$C$33),Escalas!$D$32,IF(AND(J17=Escalas!$B$34,K17=Escalas!$C$33),Escalas!$D$32,IF(AND(J17=Escalas!$B$35,K17=Escalas!$C$33),Escalas!$D$32,IF(AND(J17=Escalas!$B$36,K17=Escalas!$C$36),Escalas!$D$32,IF(AND(J17=Escalas!$B$37,K17=Escalas!$C$37),Escalas!$D$37,IF(AND(J17=Escalas!$B$38,K17=Escalas!$C$38),Escalas!$D$37,IF(AND(J17=Escalas!$B$39,K17=Escalas!$C$39),Escalas!$D$37,IF(AND(J17=Escalas!$B$40,K17=Escalas!$C$39),Escalas!$D$37,IF(AND(J17=Escalas!$B$41,K17=Escalas!$C$39),Escalas!$D$37,IF(AND(J17=Escalas!$B$42,K17=Escalas!$C$39),Escalas!$D$37)))))))))))))))</f>
        <v>I</v>
      </c>
      <c r="M17" s="114" t="s">
        <v>173</v>
      </c>
      <c r="N17" s="75">
        <v>1</v>
      </c>
      <c r="O17" s="75">
        <v>2</v>
      </c>
      <c r="P17" s="75">
        <v>1</v>
      </c>
      <c r="Q17" s="75">
        <v>1</v>
      </c>
      <c r="R17" s="75">
        <v>1</v>
      </c>
      <c r="S17" s="75">
        <v>1</v>
      </c>
      <c r="T17" s="75">
        <v>1</v>
      </c>
      <c r="U17" s="75">
        <v>1</v>
      </c>
      <c r="V17" s="77">
        <f t="shared" si="1"/>
        <v>9</v>
      </c>
      <c r="W17" s="75">
        <v>1</v>
      </c>
      <c r="X17" s="75">
        <v>2</v>
      </c>
      <c r="Y17" s="77">
        <f t="shared" si="2"/>
        <v>3</v>
      </c>
      <c r="Z17" s="122" t="s">
        <v>80</v>
      </c>
      <c r="AA17" s="122">
        <f>IF(AND(Z17=Escalas!$B$6),Escalas!$G$6,IF(AND(Z17=Escalas!$B$7),Escalas!$G$7,IF(AND(Z17=Escalas!$B$8),Escalas!$G$8,IF(AND(Z17=Escalas!$B$9),Escalas!$G$9,IF(AND(Z17=Escalas!$B$10),Escalas!$G$10)))))</f>
        <v>1</v>
      </c>
      <c r="AB17" s="122" t="s">
        <v>9</v>
      </c>
      <c r="AC17" s="122">
        <f>IF(AND(AB17=Escalas!$B$16),Escalas!$G$16,IF(AND(AB17=Escalas!$B$17),Escalas!$G$17,IF(AND(AB17=Escalas!$B$18),Escalas!$G$18,IF(AND(AB17=Escalas!$B$19),Escalas!$G$19,IF(AND(AB17=Escalas!$B$20),Escalas!$G$20)))))</f>
        <v>5</v>
      </c>
      <c r="AD17" s="75">
        <f t="shared" si="3"/>
        <v>5</v>
      </c>
      <c r="AE17" s="75" t="str">
        <f>+IF(AND(AD17&gt;=15,AD17&lt;=25),Escalas!$S$6,IF(AND(AD17&gt;=10,AD17&lt;=12),Escalas!$S$7,IF(AND(AD17&gt;=5,AD17&lt;=9),Escalas!$S$8,IF(AND(AD17&gt;=3,AD17&lt;=4),Escalas!$S$9,IF(AND(AD17&gt;=1,AD17&lt;=2),Escalas!$S$10)))))</f>
        <v>Moderado</v>
      </c>
      <c r="AF17" s="123" t="s">
        <v>216</v>
      </c>
      <c r="AG17" s="140" t="s">
        <v>252</v>
      </c>
      <c r="AH17" s="136" t="s">
        <v>426</v>
      </c>
      <c r="AI17" s="136"/>
    </row>
    <row r="18" spans="1:35" s="72" customFormat="1" ht="93.75" customHeight="1" x14ac:dyDescent="0.2">
      <c r="A18" s="126"/>
      <c r="B18" s="126"/>
      <c r="C18" s="73" t="s">
        <v>253</v>
      </c>
      <c r="D18" s="73" t="s">
        <v>254</v>
      </c>
      <c r="E18" s="122" t="s">
        <v>41</v>
      </c>
      <c r="F18" s="122">
        <f>IF(AND(E18=Escalas!$B$6),Escalas!$G$6,IF(AND(E18=Escalas!$B$7),Escalas!$G$7,IF(AND(E18=Escalas!$B$8),Escalas!$G$8,IF(AND(E18=Escalas!$B$9),Escalas!$G$9,IF(AND(E18=Escalas!$B$10),Escalas!$G$10)))))</f>
        <v>4</v>
      </c>
      <c r="G18" s="122" t="s">
        <v>9</v>
      </c>
      <c r="H18" s="122">
        <f>IF(AND(G18=Escalas!$B$16),Escalas!$G$16,IF(AND(G18=Escalas!$B$17),Escalas!$G$17,IF(AND(G18=Escalas!$B$18),Escalas!$G$18,IF(AND(G18=Escalas!$B$19),Escalas!$G$19,IF(AND(G18=Escalas!$B$20),Escalas!$G$20)))))</f>
        <v>5</v>
      </c>
      <c r="I18" s="75">
        <f t="shared" si="0"/>
        <v>20</v>
      </c>
      <c r="J18" s="75" t="str">
        <f>+IF(AND(I18&gt;=15,I18&lt;=25),Escalas!$S$6,IF(AND(I18&gt;=10,I18&lt;=12),Escalas!$S$7,IF(AND(I18&gt;=5,I18&lt;=9),Escalas!$S$8,IF(AND(I18&gt;=3,I18&lt;=4),Escalas!$S$9,IF(AND(I18&gt;=1,G&lt;=2),Escalas!$S$10)))))</f>
        <v>Inaceptable</v>
      </c>
      <c r="K18" s="75" t="s">
        <v>6</v>
      </c>
      <c r="L18" s="75" t="str">
        <f>+IF(AND(J18=Escalas!$B$28,K18=Escalas!$C$28),Escalas!$D$28,IF(AND(J18=Escalas!$B$29,K18=Escalas!$C$28),Escalas!$D$28,IF(AND(J18=Escalas!$B$30,K18=Escalas!$C$28),Escalas!$D$28,IF(AND(J18=Escalas!$B$31,K18=Escalas!$C$31),Escalas!$D$28,IF(AND(J18=Escalas!$B$32,K18=Escalas!$C$32),Escalas!$D$32,IF(AND(J18=Escalas!$B$33,K18=Escalas!$C$33),Escalas!$D$32,IF(AND(J18=Escalas!$B$34,K18=Escalas!$C$33),Escalas!$D$32,IF(AND(J18=Escalas!$B$35,K18=Escalas!$C$33),Escalas!$D$32,IF(AND(J18=Escalas!$B$36,K18=Escalas!$C$36),Escalas!$D$32,IF(AND(J18=Escalas!$B$37,K18=Escalas!$C$37),Escalas!$D$37,IF(AND(J18=Escalas!$B$38,K18=Escalas!$C$38),Escalas!$D$37,IF(AND(J18=Escalas!$B$39,K18=Escalas!$C$39),Escalas!$D$37,IF(AND(J18=Escalas!$B$40,K18=Escalas!$C$39),Escalas!$D$37,IF(AND(J18=Escalas!$B$41,K18=Escalas!$C$39),Escalas!$D$37,IF(AND(J18=Escalas!$B$42,K18=Escalas!$C$39),Escalas!$D$37)))))))))))))))</f>
        <v>I</v>
      </c>
      <c r="M18" s="114" t="s">
        <v>173</v>
      </c>
      <c r="N18" s="75">
        <v>1</v>
      </c>
      <c r="O18" s="75">
        <v>2</v>
      </c>
      <c r="P18" s="75">
        <v>1</v>
      </c>
      <c r="Q18" s="75">
        <v>1</v>
      </c>
      <c r="R18" s="75">
        <v>1</v>
      </c>
      <c r="S18" s="75">
        <v>1</v>
      </c>
      <c r="T18" s="75">
        <v>1</v>
      </c>
      <c r="U18" s="75">
        <v>1</v>
      </c>
      <c r="V18" s="77">
        <f t="shared" si="1"/>
        <v>9</v>
      </c>
      <c r="W18" s="75">
        <v>1</v>
      </c>
      <c r="X18" s="75">
        <v>2</v>
      </c>
      <c r="Y18" s="77">
        <f t="shared" si="2"/>
        <v>3</v>
      </c>
      <c r="Z18" s="122" t="s">
        <v>80</v>
      </c>
      <c r="AA18" s="122">
        <f>IF(AND(Z18=Escalas!$B$6),Escalas!$G$6,IF(AND(Z18=Escalas!$B$7),Escalas!$G$7,IF(AND(Z18=Escalas!$B$8),Escalas!$G$8,IF(AND(Z18=Escalas!$B$9),Escalas!$G$9,IF(AND(Z18=Escalas!$B$10),Escalas!$G$10)))))</f>
        <v>1</v>
      </c>
      <c r="AB18" s="122" t="s">
        <v>9</v>
      </c>
      <c r="AC18" s="122">
        <f>IF(AND(AB18=Escalas!$B$16),Escalas!$G$16,IF(AND(AB18=Escalas!$B$17),Escalas!$G$17,IF(AND(AB18=Escalas!$B$18),Escalas!$G$18,IF(AND(AB18=Escalas!$B$19),Escalas!$G$19,IF(AND(AB18=Escalas!$B$20),Escalas!$G$20)))))</f>
        <v>5</v>
      </c>
      <c r="AD18" s="75">
        <f t="shared" si="3"/>
        <v>5</v>
      </c>
      <c r="AE18" s="75" t="str">
        <f>+IF(AND(AD18&gt;=15,AD18&lt;=25),Escalas!$S$6,IF(AND(AD18&gt;=10,AD18&lt;=12),Escalas!$S$7,IF(AND(AD18&gt;=5,AD18&lt;=9),Escalas!$S$8,IF(AND(AD18&gt;=3,AD18&lt;=4),Escalas!$S$9,IF(AND(AD18&gt;=1,AD18&lt;=2),Escalas!$S$10)))))</f>
        <v>Moderado</v>
      </c>
      <c r="AF18" s="123" t="s">
        <v>216</v>
      </c>
      <c r="AG18" s="141"/>
      <c r="AH18" s="136" t="s">
        <v>427</v>
      </c>
      <c r="AI18" s="136"/>
    </row>
    <row r="19" spans="1:35" s="72" customFormat="1" ht="81" customHeight="1" x14ac:dyDescent="0.2">
      <c r="A19" s="126"/>
      <c r="B19" s="126"/>
      <c r="C19" s="82" t="s">
        <v>428</v>
      </c>
      <c r="D19" s="73" t="s">
        <v>255</v>
      </c>
      <c r="E19" s="122" t="s">
        <v>39</v>
      </c>
      <c r="F19" s="122">
        <f>IF(AND(E19=Escalas!$B$6),Escalas!$G$6,IF(AND(E19=Escalas!$B$7),Escalas!$G$7,IF(AND(E19=Escalas!$B$8),Escalas!$G$8,IF(AND(E19=Escalas!$B$9),Escalas!$G$9,IF(AND(E19=Escalas!$B$10),Escalas!$G$10)))))</f>
        <v>3</v>
      </c>
      <c r="G19" s="122" t="s">
        <v>93</v>
      </c>
      <c r="H19" s="122">
        <f>IF(AND(G19=Escalas!$B$16),Escalas!$G$16,IF(AND(G19=Escalas!$B$17),Escalas!$G$17,IF(AND(G19=Escalas!$B$18),Escalas!$G$18,IF(AND(G19=Escalas!$B$19),Escalas!$G$19,IF(AND(G19=Escalas!$B$20),Escalas!$G$20)))))</f>
        <v>4</v>
      </c>
      <c r="I19" s="75">
        <f t="shared" si="0"/>
        <v>12</v>
      </c>
      <c r="J19" s="75" t="str">
        <f>+IF(AND(I19&gt;=15,I19&lt;=25),Escalas!$S$6,IF(AND(I19&gt;=10,I19&lt;=12),Escalas!$S$7,IF(AND(I19&gt;=5,I19&lt;=9),Escalas!$S$8,IF(AND(I19&gt;=3,I19&lt;=4),Escalas!$S$9,IF(AND(I19&gt;=1,G&lt;=2),Escalas!$S$10)))))</f>
        <v xml:space="preserve">Importante </v>
      </c>
      <c r="K19" s="75" t="s">
        <v>4</v>
      </c>
      <c r="L19" s="75" t="str">
        <f>+IF(AND(J19=Escalas!$B$28,K19=Escalas!$C$28),Escalas!$D$28,IF(AND(J19=Escalas!$B$29,K19=Escalas!$C$28),Escalas!$D$28,IF(AND(J19=Escalas!$B$30,K19=Escalas!$C$28),Escalas!$D$28,IF(AND(J19=Escalas!$B$31,K19=Escalas!$C$31),Escalas!$D$28,IF(AND(J19=Escalas!$B$32,K19=Escalas!$C$32),Escalas!$D$32,IF(AND(J19=Escalas!$B$33,K19=Escalas!$C$33),Escalas!$D$32,IF(AND(J19=Escalas!$B$34,K19=Escalas!$C$33),Escalas!$D$32,IF(AND(J19=Escalas!$B$35,K19=Escalas!$C$33),Escalas!$D$32,IF(AND(J19=Escalas!$B$36,K19=Escalas!$C$36),Escalas!$D$32,IF(AND(J19=Escalas!$B$37,K19=Escalas!$C$37),Escalas!$D$37,IF(AND(J19=Escalas!$B$38,K19=Escalas!$C$38),Escalas!$D$37,IF(AND(J19=Escalas!$B$39,K19=Escalas!$C$39),Escalas!$D$37,IF(AND(J19=Escalas!$B$40,K19=Escalas!$C$39),Escalas!$D$37,IF(AND(J19=Escalas!$B$41,K19=Escalas!$C$39),Escalas!$D$37,IF(AND(J19=Escalas!$B$42,K19=Escalas!$C$39),Escalas!$D$37)))))))))))))))</f>
        <v>III</v>
      </c>
      <c r="M19" s="114" t="s">
        <v>173</v>
      </c>
      <c r="N19" s="75">
        <v>1</v>
      </c>
      <c r="O19" s="75">
        <v>2</v>
      </c>
      <c r="P19" s="75">
        <v>1</v>
      </c>
      <c r="Q19" s="75">
        <v>1</v>
      </c>
      <c r="R19" s="75">
        <v>1</v>
      </c>
      <c r="S19" s="75">
        <v>1</v>
      </c>
      <c r="T19" s="75">
        <v>1</v>
      </c>
      <c r="U19" s="75">
        <v>1</v>
      </c>
      <c r="V19" s="77">
        <f t="shared" si="1"/>
        <v>9</v>
      </c>
      <c r="W19" s="75">
        <v>2</v>
      </c>
      <c r="X19" s="75">
        <v>2</v>
      </c>
      <c r="Y19" s="77">
        <f t="shared" si="2"/>
        <v>4</v>
      </c>
      <c r="Z19" s="122" t="s">
        <v>80</v>
      </c>
      <c r="AA19" s="122">
        <f>IF(AND(Z19=Escalas!$B$6),Escalas!$G$6,IF(AND(Z19=Escalas!$B$7),Escalas!$G$7,IF(AND(Z19=Escalas!$B$8),Escalas!$G$8,IF(AND(Z19=Escalas!$B$9),Escalas!$G$9,IF(AND(Z19=Escalas!$B$10),Escalas!$G$10)))))</f>
        <v>1</v>
      </c>
      <c r="AB19" s="122" t="s">
        <v>3</v>
      </c>
      <c r="AC19" s="122">
        <f>IF(AND(AB19=Escalas!$B$16),Escalas!$G$16,IF(AND(AB19=Escalas!$B$17),Escalas!$G$17,IF(AND(AB19=Escalas!$B$18),Escalas!$G$18,IF(AND(AB19=Escalas!$B$19),Escalas!$G$19,IF(AND(AB19=Escalas!$B$20),Escalas!$G$20)))))</f>
        <v>3</v>
      </c>
      <c r="AD19" s="75">
        <f t="shared" si="3"/>
        <v>3</v>
      </c>
      <c r="AE19" s="75" t="str">
        <f>+IF(AND(AD19&gt;=15,AD19&lt;=25),Escalas!$S$6,IF(AND(AD19&gt;=10,AD19&lt;=12),Escalas!$S$7,IF(AND(AD19&gt;=5,AD19&lt;=9),Escalas!$S$8,IF(AND(AD19&gt;=3,AD19&lt;=4),Escalas!$S$9,IF(AND(AD19&gt;=1,AD19&lt;=2),Escalas!$S$10)))))</f>
        <v xml:space="preserve">Tolerable </v>
      </c>
      <c r="AF19" s="123" t="s">
        <v>216</v>
      </c>
      <c r="AG19" s="80" t="s">
        <v>256</v>
      </c>
      <c r="AH19" s="127" t="s">
        <v>257</v>
      </c>
      <c r="AI19" s="127"/>
    </row>
    <row r="20" spans="1:35" s="72" customFormat="1" ht="112.5" x14ac:dyDescent="0.2">
      <c r="A20" s="126"/>
      <c r="B20" s="126"/>
      <c r="C20" s="73" t="s">
        <v>258</v>
      </c>
      <c r="D20" s="73" t="s">
        <v>239</v>
      </c>
      <c r="E20" s="122" t="s">
        <v>39</v>
      </c>
      <c r="F20" s="122">
        <f>IF(AND(E20=Escalas!$B$6),Escalas!$G$6,IF(AND(E20=Escalas!$B$7),Escalas!$G$7,IF(AND(E20=Escalas!$B$8),Escalas!$G$8,IF(AND(E20=Escalas!$B$9),Escalas!$G$9,IF(AND(E20=Escalas!$B$10),Escalas!$G$10)))))</f>
        <v>3</v>
      </c>
      <c r="G20" s="122" t="s">
        <v>93</v>
      </c>
      <c r="H20" s="122">
        <f>IF(AND(G20=Escalas!$B$16),Escalas!$G$16,IF(AND(G20=Escalas!$B$17),Escalas!$G$17,IF(AND(G20=Escalas!$B$18),Escalas!$G$18,IF(AND(G20=Escalas!$B$19),Escalas!$G$19,IF(AND(G20=Escalas!$B$20),Escalas!$G$20)))))</f>
        <v>4</v>
      </c>
      <c r="I20" s="75">
        <f t="shared" si="0"/>
        <v>12</v>
      </c>
      <c r="J20" s="75" t="str">
        <f>+IF(AND(I20&gt;=15,I20&lt;=25),Escalas!$S$6,IF(AND(I20&gt;=10,I20&lt;=12),Escalas!$S$7,IF(AND(I20&gt;=5,I20&lt;=9),Escalas!$S$8,IF(AND(I20&gt;=3,I20&lt;=4),Escalas!$S$9,IF(AND(I20&gt;=1,G&lt;=2),Escalas!$S$10)))))</f>
        <v xml:space="preserve">Importante </v>
      </c>
      <c r="K20" s="75" t="s">
        <v>4</v>
      </c>
      <c r="L20" s="75" t="str">
        <f>+IF(AND(J20=Escalas!$B$28,K20=Escalas!$C$28),Escalas!$D$28,IF(AND(J20=Escalas!$B$29,K20=Escalas!$C$28),Escalas!$D$28,IF(AND(J20=Escalas!$B$30,K20=Escalas!$C$28),Escalas!$D$28,IF(AND(J20=Escalas!$B$31,K20=Escalas!$C$31),Escalas!$D$28,IF(AND(J20=Escalas!$B$32,K20=Escalas!$C$32),Escalas!$D$32,IF(AND(J20=Escalas!$B$33,K20=Escalas!$C$33),Escalas!$D$32,IF(AND(J20=Escalas!$B$34,K20=Escalas!$C$33),Escalas!$D$32,IF(AND(J20=Escalas!$B$35,K20=Escalas!$C$33),Escalas!$D$32,IF(AND(J20=Escalas!$B$36,K20=Escalas!$C$36),Escalas!$D$32,IF(AND(J20=Escalas!$B$37,K20=Escalas!$C$37),Escalas!$D$37,IF(AND(J20=Escalas!$B$38,K20=Escalas!$C$38),Escalas!$D$37,IF(AND(J20=Escalas!$B$39,K20=Escalas!$C$39),Escalas!$D$37,IF(AND(J20=Escalas!$B$40,K20=Escalas!$C$39),Escalas!$D$37,IF(AND(J20=Escalas!$B$41,K20=Escalas!$C$39),Escalas!$D$37,IF(AND(J20=Escalas!$B$42,K20=Escalas!$C$39),Escalas!$D$37)))))))))))))))</f>
        <v>III</v>
      </c>
      <c r="M20" s="114" t="s">
        <v>173</v>
      </c>
      <c r="N20" s="75">
        <v>1</v>
      </c>
      <c r="O20" s="75">
        <v>2</v>
      </c>
      <c r="P20" s="75">
        <v>1</v>
      </c>
      <c r="Q20" s="75">
        <v>1</v>
      </c>
      <c r="R20" s="75">
        <v>1</v>
      </c>
      <c r="S20" s="75">
        <v>1</v>
      </c>
      <c r="T20" s="75">
        <v>1</v>
      </c>
      <c r="U20" s="75">
        <v>1</v>
      </c>
      <c r="V20" s="77">
        <f t="shared" si="1"/>
        <v>9</v>
      </c>
      <c r="W20" s="75">
        <v>2</v>
      </c>
      <c r="X20" s="75">
        <v>2</v>
      </c>
      <c r="Y20" s="77">
        <f t="shared" si="2"/>
        <v>4</v>
      </c>
      <c r="Z20" s="122" t="s">
        <v>80</v>
      </c>
      <c r="AA20" s="122">
        <f>IF(AND(Z20=Escalas!$B$6),Escalas!$G$6,IF(AND(Z20=Escalas!$B$7),Escalas!$G$7,IF(AND(Z20=Escalas!$B$8),Escalas!$G$8,IF(AND(Z20=Escalas!$B$9),Escalas!$G$9,IF(AND(Z20=Escalas!$B$10),Escalas!$G$10)))))</f>
        <v>1</v>
      </c>
      <c r="AB20" s="122" t="s">
        <v>3</v>
      </c>
      <c r="AC20" s="122">
        <f>IF(AND(AB20=Escalas!$B$16),Escalas!$G$16,IF(AND(AB20=Escalas!$B$17),Escalas!$G$17,IF(AND(AB20=Escalas!$B$18),Escalas!$G$18,IF(AND(AB20=Escalas!$B$19),Escalas!$G$19,IF(AND(AB20=Escalas!$B$20),Escalas!$G$20)))))</f>
        <v>3</v>
      </c>
      <c r="AD20" s="75">
        <f t="shared" si="3"/>
        <v>3</v>
      </c>
      <c r="AE20" s="75" t="str">
        <f>+IF(AND(AD20&gt;=15,AD20&lt;=25),Escalas!$S$6,IF(AND(AD20&gt;=10,AD20&lt;=12),Escalas!$S$7,IF(AND(AD20&gt;=5,AD20&lt;=9),Escalas!$S$8,IF(AND(AD20&gt;=3,AD20&lt;=4),Escalas!$S$9,IF(AND(AD20&gt;=1,AD20&lt;=2),Escalas!$S$10)))))</f>
        <v xml:space="preserve">Tolerable </v>
      </c>
      <c r="AF20" s="123" t="s">
        <v>216</v>
      </c>
      <c r="AG20" s="118" t="s">
        <v>259</v>
      </c>
      <c r="AH20" s="127" t="s">
        <v>260</v>
      </c>
      <c r="AI20" s="127"/>
    </row>
    <row r="21" spans="1:35" s="72" customFormat="1" ht="48" customHeight="1" x14ac:dyDescent="0.2">
      <c r="A21" s="126" t="s">
        <v>263</v>
      </c>
      <c r="B21" s="126" t="s">
        <v>264</v>
      </c>
      <c r="C21" s="73" t="s">
        <v>265</v>
      </c>
      <c r="D21" s="82" t="s">
        <v>429</v>
      </c>
      <c r="E21" s="122" t="s">
        <v>39</v>
      </c>
      <c r="F21" s="122">
        <f>IF(AND(E21=Escalas!$B$6),Escalas!$G$6,IF(AND(E21=Escalas!$B$7),Escalas!$G$7,IF(AND(E21=Escalas!$B$8),Escalas!$G$8,IF(AND(E21=Escalas!$B$9),Escalas!$G$9,IF(AND(E21=Escalas!$B$10),Escalas!$G$10)))))</f>
        <v>3</v>
      </c>
      <c r="G21" s="122" t="s">
        <v>93</v>
      </c>
      <c r="H21" s="122">
        <f>IF(AND(G21=Escalas!$B$16),Escalas!$G$16,IF(AND(G21=Escalas!$B$17),Escalas!$G$17,IF(AND(G21=Escalas!$B$18),Escalas!$G$18,IF(AND(G21=Escalas!$B$19),Escalas!$G$19,IF(AND(G21=Escalas!$B$20),Escalas!$G$20)))))</f>
        <v>4</v>
      </c>
      <c r="I21" s="75">
        <f t="shared" si="0"/>
        <v>12</v>
      </c>
      <c r="J21" s="75" t="str">
        <f>+IF(AND(I21&gt;=15,I21&lt;=25),Escalas!$S$6,IF(AND(I21&gt;=10,I21&lt;=12),Escalas!$S$7,IF(AND(I21&gt;=5,I21&lt;=9),Escalas!$S$8,IF(AND(I21&gt;=3,I21&lt;=4),Escalas!$S$9,IF(AND(I21&gt;=1,G&lt;=2),Escalas!$S$10)))))</f>
        <v xml:space="preserve">Importante </v>
      </c>
      <c r="K21" s="75" t="s">
        <v>4</v>
      </c>
      <c r="L21" s="75" t="str">
        <f>+IF(AND(J21=Escalas!$B$28,K21=Escalas!$C$28),Escalas!$D$28,IF(AND(J21=Escalas!$B$29,K21=Escalas!$C$28),Escalas!$D$28,IF(AND(J21=Escalas!$B$30,K21=Escalas!$C$28),Escalas!$D$28,IF(AND(J21=Escalas!$B$31,K21=Escalas!$C$31),Escalas!$D$28,IF(AND(J21=Escalas!$B$32,K21=Escalas!$C$32),Escalas!$D$32,IF(AND(J21=Escalas!$B$33,K21=Escalas!$C$33),Escalas!$D$32,IF(AND(J21=Escalas!$B$34,K21=Escalas!$C$33),Escalas!$D$32,IF(AND(J21=Escalas!$B$35,K21=Escalas!$C$33),Escalas!$D$32,IF(AND(J21=Escalas!$B$36,K21=Escalas!$C$36),Escalas!$D$32,IF(AND(J21=Escalas!$B$37,K21=Escalas!$C$37),Escalas!$D$37,IF(AND(J21=Escalas!$B$38,K21=Escalas!$C$38),Escalas!$D$37,IF(AND(J21=Escalas!$B$39,K21=Escalas!$C$39),Escalas!$D$37,IF(AND(J21=Escalas!$B$40,K21=Escalas!$C$39),Escalas!$D$37,IF(AND(J21=Escalas!$B$41,K21=Escalas!$C$39),Escalas!$D$37,IF(AND(J21=Escalas!$B$42,K21=Escalas!$C$39),Escalas!$D$37)))))))))))))))</f>
        <v>III</v>
      </c>
      <c r="M21" s="114" t="s">
        <v>174</v>
      </c>
      <c r="N21" s="75">
        <v>1</v>
      </c>
      <c r="O21" s="75">
        <v>3</v>
      </c>
      <c r="P21" s="75">
        <v>1</v>
      </c>
      <c r="Q21" s="75">
        <v>1</v>
      </c>
      <c r="R21" s="75">
        <v>1</v>
      </c>
      <c r="S21" s="75">
        <v>1</v>
      </c>
      <c r="T21" s="75">
        <v>1</v>
      </c>
      <c r="U21" s="75">
        <v>1</v>
      </c>
      <c r="V21" s="77">
        <f t="shared" si="1"/>
        <v>10</v>
      </c>
      <c r="W21" s="75">
        <v>2</v>
      </c>
      <c r="X21" s="75">
        <v>3</v>
      </c>
      <c r="Y21" s="77">
        <f t="shared" si="2"/>
        <v>5</v>
      </c>
      <c r="Z21" s="122" t="s">
        <v>80</v>
      </c>
      <c r="AA21" s="122">
        <f>IF(AND(Z21=Escalas!$B$6),Escalas!$G$6,IF(AND(Z21=Escalas!$B$7),Escalas!$G$7,IF(AND(Z21=Escalas!$B$8),Escalas!$G$8,IF(AND(Z21=Escalas!$B$9),Escalas!$G$9,IF(AND(Z21=Escalas!$B$10),Escalas!$G$10)))))</f>
        <v>1</v>
      </c>
      <c r="AB21" s="122" t="s">
        <v>3</v>
      </c>
      <c r="AC21" s="122">
        <f>IF(AND(AB21=Escalas!$B$16),Escalas!$G$16,IF(AND(AB21=Escalas!$B$17),Escalas!$G$17,IF(AND(AB21=Escalas!$B$18),Escalas!$G$18,IF(AND(AB21=Escalas!$B$19),Escalas!$G$19,IF(AND(AB21=Escalas!$B$20),Escalas!$G$20)))))</f>
        <v>3</v>
      </c>
      <c r="AD21" s="75">
        <f t="shared" si="3"/>
        <v>3</v>
      </c>
      <c r="AE21" s="75" t="str">
        <f>+IF(AND(AD21&gt;=15,AD21&lt;=25),Escalas!$S$6,IF(AND(AD21&gt;=10,AD21&lt;=12),Escalas!$S$7,IF(AND(AD21&gt;=5,AD21&lt;=9),Escalas!$S$8,IF(AND(AD21&gt;=3,AD21&lt;=4),Escalas!$S$9,IF(AND(AD21&gt;=1,AD21&lt;=2),Escalas!$S$10)))))</f>
        <v xml:space="preserve">Tolerable </v>
      </c>
      <c r="AF21" s="123" t="s">
        <v>216</v>
      </c>
      <c r="AG21" s="80" t="s">
        <v>266</v>
      </c>
      <c r="AH21" s="127" t="s">
        <v>267</v>
      </c>
      <c r="AI21" s="127"/>
    </row>
    <row r="22" spans="1:35" s="72" customFormat="1" ht="82.5" customHeight="1" x14ac:dyDescent="0.2">
      <c r="A22" s="126"/>
      <c r="B22" s="126"/>
      <c r="C22" s="73" t="s">
        <v>47</v>
      </c>
      <c r="D22" s="73" t="s">
        <v>239</v>
      </c>
      <c r="E22" s="122" t="s">
        <v>39</v>
      </c>
      <c r="F22" s="122">
        <f>IF(AND(E22=Escalas!$B$6),Escalas!$G$6,IF(AND(E22=Escalas!$B$7),Escalas!$G$7,IF(AND(E22=Escalas!$B$8),Escalas!$G$8,IF(AND(E22=Escalas!$B$9),Escalas!$G$9,IF(AND(E22=Escalas!$B$10),Escalas!$G$10)))))</f>
        <v>3</v>
      </c>
      <c r="G22" s="122" t="s">
        <v>93</v>
      </c>
      <c r="H22" s="122">
        <f>IF(AND(G22=Escalas!$B$16),Escalas!$G$16,IF(AND(G22=Escalas!$B$17),Escalas!$G$17,IF(AND(G22=Escalas!$B$18),Escalas!$G$18,IF(AND(G22=Escalas!$B$19),Escalas!$G$19,IF(AND(G22=Escalas!$B$20),Escalas!$G$20)))))</f>
        <v>4</v>
      </c>
      <c r="I22" s="75">
        <f t="shared" ref="I22:I89" si="4">F22*H22</f>
        <v>12</v>
      </c>
      <c r="J22" s="75" t="str">
        <f>+IF(AND(I22&gt;=15,I22&lt;=25),Escalas!$S$6,IF(AND(I22&gt;=10,I22&lt;=12),Escalas!$S$7,IF(AND(I22&gt;=5,I22&lt;=9),Escalas!$S$8,IF(AND(I22&gt;=3,I22&lt;=4),Escalas!$S$9,IF(AND(I22&gt;=1,G&lt;=2),Escalas!$S$10)))))</f>
        <v xml:space="preserve">Importante </v>
      </c>
      <c r="K22" s="75" t="s">
        <v>4</v>
      </c>
      <c r="L22" s="75" t="str">
        <f>+IF(AND(J22=Escalas!$B$28,K22=Escalas!$C$28),Escalas!$D$28,IF(AND(J22=Escalas!$B$29,K22=Escalas!$C$28),Escalas!$D$28,IF(AND(J22=Escalas!$B$30,K22=Escalas!$C$28),Escalas!$D$28,IF(AND(J22=Escalas!$B$31,K22=Escalas!$C$31),Escalas!$D$28,IF(AND(J22=Escalas!$B$32,K22=Escalas!$C$32),Escalas!$D$32,IF(AND(J22=Escalas!$B$33,K22=Escalas!$C$33),Escalas!$D$32,IF(AND(J22=Escalas!$B$34,K22=Escalas!$C$33),Escalas!$D$32,IF(AND(J22=Escalas!$B$35,K22=Escalas!$C$33),Escalas!$D$32,IF(AND(J22=Escalas!$B$36,K22=Escalas!$C$36),Escalas!$D$32,IF(AND(J22=Escalas!$B$37,K22=Escalas!$C$37),Escalas!$D$37,IF(AND(J22=Escalas!$B$38,K22=Escalas!$C$38),Escalas!$D$37,IF(AND(J22=Escalas!$B$39,K22=Escalas!$C$39),Escalas!$D$37,IF(AND(J22=Escalas!$B$40,K22=Escalas!$C$39),Escalas!$D$37,IF(AND(J22=Escalas!$B$41,K22=Escalas!$C$39),Escalas!$D$37,IF(AND(J22=Escalas!$B$42,K22=Escalas!$C$39),Escalas!$D$37)))))))))))))))</f>
        <v>III</v>
      </c>
      <c r="M22" s="114" t="s">
        <v>174</v>
      </c>
      <c r="N22" s="75">
        <v>1</v>
      </c>
      <c r="O22" s="75">
        <v>2</v>
      </c>
      <c r="P22" s="75">
        <v>1</v>
      </c>
      <c r="Q22" s="75">
        <v>1</v>
      </c>
      <c r="R22" s="75">
        <v>1</v>
      </c>
      <c r="S22" s="75">
        <v>1</v>
      </c>
      <c r="T22" s="75">
        <v>1</v>
      </c>
      <c r="U22" s="75">
        <v>1</v>
      </c>
      <c r="V22" s="77">
        <f t="shared" ref="V22:V89" si="5">SUM(N22:U22)</f>
        <v>9</v>
      </c>
      <c r="W22" s="75">
        <v>2</v>
      </c>
      <c r="X22" s="75">
        <v>3</v>
      </c>
      <c r="Y22" s="77">
        <f t="shared" ref="Y22:Y89" si="6">SUM(W22:X22)</f>
        <v>5</v>
      </c>
      <c r="Z22" s="122" t="s">
        <v>80</v>
      </c>
      <c r="AA22" s="122">
        <f>IF(AND(Z22=Escalas!$B$6),Escalas!$G$6,IF(AND(Z22=Escalas!$B$7),Escalas!$G$7,IF(AND(Z22=Escalas!$B$8),Escalas!$G$8,IF(AND(Z22=Escalas!$B$9),Escalas!$G$9,IF(AND(Z22=Escalas!$B$10),Escalas!$G$10)))))</f>
        <v>1</v>
      </c>
      <c r="AB22" s="122" t="s">
        <v>3</v>
      </c>
      <c r="AC22" s="122">
        <f>IF(AND(AB22=Escalas!$B$16),Escalas!$G$16,IF(AND(AB22=Escalas!$B$17),Escalas!$G$17,IF(AND(AB22=Escalas!$B$18),Escalas!$G$18,IF(AND(AB22=Escalas!$B$19),Escalas!$G$19,IF(AND(AB22=Escalas!$B$20),Escalas!$G$20)))))</f>
        <v>3</v>
      </c>
      <c r="AD22" s="75">
        <f t="shared" ref="AD22:AD89" si="7">AA22*AC22</f>
        <v>3</v>
      </c>
      <c r="AE22" s="75" t="str">
        <f>+IF(AND(AD22&gt;=15,AD22&lt;=25),Escalas!$S$6,IF(AND(AD22&gt;=10,AD22&lt;=12),Escalas!$S$7,IF(AND(AD22&gt;=5,AD22&lt;=9),Escalas!$S$8,IF(AND(AD22&gt;=3,AD22&lt;=4),Escalas!$S$9,IF(AND(AD22&gt;=1,AD22&lt;=2),Escalas!$S$10)))))</f>
        <v xml:space="preserve">Tolerable </v>
      </c>
      <c r="AF22" s="123" t="s">
        <v>216</v>
      </c>
      <c r="AG22" s="80" t="s">
        <v>268</v>
      </c>
      <c r="AH22" s="127" t="s">
        <v>260</v>
      </c>
      <c r="AI22" s="127"/>
    </row>
    <row r="23" spans="1:35" s="72" customFormat="1" ht="45.75" customHeight="1" x14ac:dyDescent="0.2">
      <c r="A23" s="126"/>
      <c r="B23" s="126"/>
      <c r="C23" s="73" t="s">
        <v>269</v>
      </c>
      <c r="D23" s="73" t="s">
        <v>270</v>
      </c>
      <c r="E23" s="122" t="s">
        <v>39</v>
      </c>
      <c r="F23" s="122">
        <f>IF(AND(E23=Escalas!$B$6),Escalas!$G$6,IF(AND(E23=Escalas!$B$7),Escalas!$G$7,IF(AND(E23=Escalas!$B$8),Escalas!$G$8,IF(AND(E23=Escalas!$B$9),Escalas!$G$9,IF(AND(E23=Escalas!$B$10),Escalas!$G$10)))))</f>
        <v>3</v>
      </c>
      <c r="G23" s="122" t="s">
        <v>9</v>
      </c>
      <c r="H23" s="122">
        <f>IF(AND(G23=Escalas!$B$16),Escalas!$G$16,IF(AND(G23=Escalas!$B$17),Escalas!$G$17,IF(AND(G23=Escalas!$B$18),Escalas!$G$18,IF(AND(G23=Escalas!$B$19),Escalas!$G$19,IF(AND(G23=Escalas!$B$20),Escalas!$G$20)))))</f>
        <v>5</v>
      </c>
      <c r="I23" s="75">
        <f t="shared" si="4"/>
        <v>15</v>
      </c>
      <c r="J23" s="75" t="str">
        <f>+IF(AND(I23&gt;=15,I23&lt;=25),Escalas!$S$6,IF(AND(I23&gt;=10,I23&lt;=12),Escalas!$S$7,IF(AND(I23&gt;=5,I23&lt;=9),Escalas!$S$8,IF(AND(I23&gt;=3,I23&lt;=4),Escalas!$S$9,IF(AND(I23&gt;=1,G&lt;=2),Escalas!$S$10)))))</f>
        <v>Inaceptable</v>
      </c>
      <c r="K23" s="75" t="s">
        <v>6</v>
      </c>
      <c r="L23" s="75" t="str">
        <f>+IF(AND(J23=Escalas!$B$28,K23=Escalas!$C$28),Escalas!$D$28,IF(AND(J23=Escalas!$B$29,K23=Escalas!$C$28),Escalas!$D$28,IF(AND(J23=Escalas!$B$30,K23=Escalas!$C$28),Escalas!$D$28,IF(AND(J23=Escalas!$B$31,K23=Escalas!$C$31),Escalas!$D$28,IF(AND(J23=Escalas!$B$32,K23=Escalas!$C$32),Escalas!$D$32,IF(AND(J23=Escalas!$B$33,K23=Escalas!$C$33),Escalas!$D$32,IF(AND(J23=Escalas!$B$34,K23=Escalas!$C$33),Escalas!$D$32,IF(AND(J23=Escalas!$B$35,K23=Escalas!$C$33),Escalas!$D$32,IF(AND(J23=Escalas!$B$36,K23=Escalas!$C$36),Escalas!$D$32,IF(AND(J23=Escalas!$B$37,K23=Escalas!$C$37),Escalas!$D$37,IF(AND(J23=Escalas!$B$38,K23=Escalas!$C$38),Escalas!$D$37,IF(AND(J23=Escalas!$B$39,K23=Escalas!$C$39),Escalas!$D$37,IF(AND(J23=Escalas!$B$40,K23=Escalas!$C$39),Escalas!$D$37,IF(AND(J23=Escalas!$B$41,K23=Escalas!$C$39),Escalas!$D$37,IF(AND(J23=Escalas!$B$42,K23=Escalas!$C$39),Escalas!$D$37)))))))))))))))</f>
        <v>I</v>
      </c>
      <c r="M23" s="114" t="s">
        <v>174</v>
      </c>
      <c r="N23" s="75">
        <v>1</v>
      </c>
      <c r="O23" s="75">
        <v>3</v>
      </c>
      <c r="P23" s="75">
        <v>1</v>
      </c>
      <c r="Q23" s="75">
        <v>1</v>
      </c>
      <c r="R23" s="75">
        <v>1</v>
      </c>
      <c r="S23" s="75">
        <v>1</v>
      </c>
      <c r="T23" s="75">
        <v>1</v>
      </c>
      <c r="U23" s="75">
        <v>1</v>
      </c>
      <c r="V23" s="77">
        <f t="shared" si="5"/>
        <v>10</v>
      </c>
      <c r="W23" s="75">
        <v>2</v>
      </c>
      <c r="X23" s="75">
        <v>3</v>
      </c>
      <c r="Y23" s="77">
        <f t="shared" ref="Y23" si="8">SUM(W23:X23)</f>
        <v>5</v>
      </c>
      <c r="Z23" s="122" t="s">
        <v>80</v>
      </c>
      <c r="AA23" s="122">
        <f>IF(AND(Z23=Escalas!$B$6),Escalas!$G$6,IF(AND(Z23=Escalas!$B$7),Escalas!$G$7,IF(AND(Z23=Escalas!$B$8),Escalas!$G$8,IF(AND(Z23=Escalas!$B$9),Escalas!$G$9,IF(AND(Z23=Escalas!$B$10),Escalas!$G$10)))))</f>
        <v>1</v>
      </c>
      <c r="AB23" s="122" t="s">
        <v>9</v>
      </c>
      <c r="AC23" s="122">
        <f>IF(AND(AB23=Escalas!$B$16),Escalas!$G$16,IF(AND(AB23=Escalas!$B$17),Escalas!$G$17,IF(AND(AB23=Escalas!$B$18),Escalas!$G$18,IF(AND(AB23=Escalas!$B$19),Escalas!$G$19,IF(AND(AB23=Escalas!$B$20),Escalas!$G$20)))))</f>
        <v>5</v>
      </c>
      <c r="AD23" s="75">
        <f t="shared" si="7"/>
        <v>5</v>
      </c>
      <c r="AE23" s="75" t="str">
        <f>+IF(AND(AD23&gt;=15,AD23&lt;=25),Escalas!$S$6,IF(AND(AD23&gt;=10,AD23&lt;=12),Escalas!$S$7,IF(AND(AD23&gt;=5,AD23&lt;=9),Escalas!$S$8,IF(AND(AD23&gt;=3,AD23&lt;=4),Escalas!$S$9,IF(AND(AD23&gt;=1,AD23&lt;=2),Escalas!$S$10)))))</f>
        <v>Moderado</v>
      </c>
      <c r="AF23" s="123" t="s">
        <v>216</v>
      </c>
      <c r="AG23" s="140" t="s">
        <v>271</v>
      </c>
      <c r="AH23" s="127" t="s">
        <v>272</v>
      </c>
      <c r="AI23" s="127"/>
    </row>
    <row r="24" spans="1:35" s="72" customFormat="1" ht="57.75" customHeight="1" x14ac:dyDescent="0.2">
      <c r="A24" s="126"/>
      <c r="B24" s="126"/>
      <c r="C24" s="73" t="s">
        <v>273</v>
      </c>
      <c r="D24" s="73" t="s">
        <v>274</v>
      </c>
      <c r="E24" s="122" t="s">
        <v>41</v>
      </c>
      <c r="F24" s="122">
        <f>IF(AND(E24=Escalas!$B$6),Escalas!$G$6,IF(AND(E24=Escalas!$B$7),Escalas!$G$7,IF(AND(E24=Escalas!$B$8),Escalas!$G$8,IF(AND(E24=Escalas!$B$9),Escalas!$G$9,IF(AND(E24=Escalas!$B$10),Escalas!$G$10)))))</f>
        <v>4</v>
      </c>
      <c r="G24" s="122" t="s">
        <v>9</v>
      </c>
      <c r="H24" s="122">
        <f>IF(AND(G24=Escalas!$B$16),Escalas!$G$16,IF(AND(G24=Escalas!$B$17),Escalas!$G$17,IF(AND(G24=Escalas!$B$18),Escalas!$G$18,IF(AND(G24=Escalas!$B$19),Escalas!$G$19,IF(AND(G24=Escalas!$B$20),Escalas!$G$20)))))</f>
        <v>5</v>
      </c>
      <c r="I24" s="75">
        <f t="shared" si="4"/>
        <v>20</v>
      </c>
      <c r="J24" s="75" t="str">
        <f>+IF(AND(I24&gt;=15,I24&lt;=25),Escalas!$S$6,IF(AND(I24&gt;=10,I24&lt;=12),Escalas!$S$7,IF(AND(I24&gt;=5,I24&lt;=9),Escalas!$S$8,IF(AND(I24&gt;=3,I24&lt;=4),Escalas!$S$9,IF(AND(I24&gt;=1,G&lt;=2),Escalas!$S$10)))))</f>
        <v>Inaceptable</v>
      </c>
      <c r="K24" s="75" t="s">
        <v>6</v>
      </c>
      <c r="L24" s="75" t="str">
        <f>+IF(AND(J24=Escalas!$B$28,K24=Escalas!$C$28),Escalas!$D$28,IF(AND(J24=Escalas!$B$29,K24=Escalas!$C$28),Escalas!$D$28,IF(AND(J24=Escalas!$B$30,K24=Escalas!$C$28),Escalas!$D$28,IF(AND(J24=Escalas!$B$31,K24=Escalas!$C$31),Escalas!$D$28,IF(AND(J24=Escalas!$B$32,K24=Escalas!$C$32),Escalas!$D$32,IF(AND(J24=Escalas!$B$33,K24=Escalas!$C$33),Escalas!$D$32,IF(AND(J24=Escalas!$B$34,K24=Escalas!$C$33),Escalas!$D$32,IF(AND(J24=Escalas!$B$35,K24=Escalas!$C$33),Escalas!$D$32,IF(AND(J24=Escalas!$B$36,K24=Escalas!$C$36),Escalas!$D$32,IF(AND(J24=Escalas!$B$37,K24=Escalas!$C$37),Escalas!$D$37,IF(AND(J24=Escalas!$B$38,K24=Escalas!$C$38),Escalas!$D$37,IF(AND(J24=Escalas!$B$39,K24=Escalas!$C$39),Escalas!$D$37,IF(AND(J24=Escalas!$B$40,K24=Escalas!$C$39),Escalas!$D$37,IF(AND(J24=Escalas!$B$41,K24=Escalas!$C$39),Escalas!$D$37,IF(AND(J24=Escalas!$B$42,K24=Escalas!$C$39),Escalas!$D$37)))))))))))))))</f>
        <v>I</v>
      </c>
      <c r="M24" s="114" t="s">
        <v>174</v>
      </c>
      <c r="N24" s="75">
        <v>1</v>
      </c>
      <c r="O24" s="75">
        <v>3</v>
      </c>
      <c r="P24" s="75">
        <v>1</v>
      </c>
      <c r="Q24" s="75">
        <v>1</v>
      </c>
      <c r="R24" s="75">
        <v>1</v>
      </c>
      <c r="S24" s="75">
        <v>1</v>
      </c>
      <c r="T24" s="75">
        <v>1</v>
      </c>
      <c r="U24" s="75">
        <v>1</v>
      </c>
      <c r="V24" s="77">
        <f t="shared" ref="V24" si="9">SUM(N24:U24)</f>
        <v>10</v>
      </c>
      <c r="W24" s="75">
        <v>2</v>
      </c>
      <c r="X24" s="75">
        <v>3</v>
      </c>
      <c r="Y24" s="77">
        <f t="shared" ref="Y24" si="10">SUM(W24:X24)</f>
        <v>5</v>
      </c>
      <c r="Z24" s="122" t="s">
        <v>80</v>
      </c>
      <c r="AA24" s="122">
        <f>IF(AND(Z24=Escalas!$B$6),Escalas!$G$6,IF(AND(Z24=Escalas!$B$7),Escalas!$G$7,IF(AND(Z24=Escalas!$B$8),Escalas!$G$8,IF(AND(Z24=Escalas!$B$9),Escalas!$G$9,IF(AND(Z24=Escalas!$B$10),Escalas!$G$10)))))</f>
        <v>1</v>
      </c>
      <c r="AB24" s="122" t="s">
        <v>9</v>
      </c>
      <c r="AC24" s="122">
        <f>IF(AND(AB24=Escalas!$B$16),Escalas!$G$16,IF(AND(AB24=Escalas!$B$17),Escalas!$G$17,IF(AND(AB24=Escalas!$B$18),Escalas!$G$18,IF(AND(AB24=Escalas!$B$19),Escalas!$G$19,IF(AND(AB24=Escalas!$B$20),Escalas!$G$20)))))</f>
        <v>5</v>
      </c>
      <c r="AD24" s="75">
        <f t="shared" si="7"/>
        <v>5</v>
      </c>
      <c r="AE24" s="75" t="str">
        <f>+IF(AND(AD24&gt;=15,AD24&lt;=25),Escalas!$S$6,IF(AND(AD24&gt;=10,AD24&lt;=12),Escalas!$S$7,IF(AND(AD24&gt;=5,AD24&lt;=9),Escalas!$S$8,IF(AND(AD24&gt;=3,AD24&lt;=4),Escalas!$S$9,IF(AND(AD24&gt;=1,AD24&lt;=2),Escalas!$S$10)))))</f>
        <v>Moderado</v>
      </c>
      <c r="AF24" s="123" t="s">
        <v>216</v>
      </c>
      <c r="AG24" s="141"/>
      <c r="AH24" s="136" t="s">
        <v>430</v>
      </c>
      <c r="AI24" s="136"/>
    </row>
    <row r="25" spans="1:35" s="72" customFormat="1" ht="33" customHeight="1" x14ac:dyDescent="0.2">
      <c r="A25" s="126"/>
      <c r="B25" s="126"/>
      <c r="C25" s="73" t="s">
        <v>275</v>
      </c>
      <c r="D25" s="73" t="s">
        <v>276</v>
      </c>
      <c r="E25" s="122" t="s">
        <v>80</v>
      </c>
      <c r="F25" s="122">
        <f>IF(AND(E25=Escalas!$B$6),Escalas!$G$6,IF(AND(E25=Escalas!$B$7),Escalas!$G$7,IF(AND(E25=Escalas!$B$8),Escalas!$G$8,IF(AND(E25=Escalas!$B$9),Escalas!$G$9,IF(AND(E25=Escalas!$B$10),Escalas!$G$10)))))</f>
        <v>1</v>
      </c>
      <c r="G25" s="122" t="s">
        <v>9</v>
      </c>
      <c r="H25" s="122">
        <f>IF(AND(G25=Escalas!$B$16),Escalas!$G$16,IF(AND(G25=Escalas!$B$17),Escalas!$G$17,IF(AND(G25=Escalas!$B$18),Escalas!$G$18,IF(AND(G25=Escalas!$B$19),Escalas!$G$19,IF(AND(G25=Escalas!$B$20),Escalas!$G$20)))))</f>
        <v>5</v>
      </c>
      <c r="I25" s="75">
        <f t="shared" si="4"/>
        <v>5</v>
      </c>
      <c r="J25" s="75" t="str">
        <f>+IF(AND(I25&gt;=15,I25&lt;=25),Escalas!$S$6,IF(AND(I25&gt;=10,I25&lt;=12),Escalas!$S$7,IF(AND(I25&gt;=5,I25&lt;=9),Escalas!$S$8,IF(AND(I25&gt;=3,I25&lt;=4),Escalas!$S$9,IF(AND(I25&gt;=1,G&lt;=2),Escalas!$S$10)))))</f>
        <v>Moderado</v>
      </c>
      <c r="K25" s="75" t="s">
        <v>6</v>
      </c>
      <c r="L25" s="75" t="str">
        <f>+IF(AND(J25=Escalas!$B$28,K25=Escalas!$C$28),Escalas!$D$28,IF(AND(J25=Escalas!$B$29,K25=Escalas!$C$28),Escalas!$D$28,IF(AND(J25=Escalas!$B$30,K25=Escalas!$C$28),Escalas!$D$28,IF(AND(J25=Escalas!$B$31,K25=Escalas!$C$31),Escalas!$D$28,IF(AND(J25=Escalas!$B$32,K25=Escalas!$C$32),Escalas!$D$32,IF(AND(J25=Escalas!$B$33,K25=Escalas!$C$33),Escalas!$D$32,IF(AND(J25=Escalas!$B$34,K25=Escalas!$C$33),Escalas!$D$32,IF(AND(J25=Escalas!$B$35,K25=Escalas!$C$33),Escalas!$D$32,IF(AND(J25=Escalas!$B$36,K25=Escalas!$C$36),Escalas!$D$32,IF(AND(J25=Escalas!$B$37,K25=Escalas!$C$37),Escalas!$D$37,IF(AND(J25=Escalas!$B$38,K25=Escalas!$C$38),Escalas!$D$37,IF(AND(J25=Escalas!$B$39,K25=Escalas!$C$39),Escalas!$D$37,IF(AND(J25=Escalas!$B$40,K25=Escalas!$C$39),Escalas!$D$37,IF(AND(J25=Escalas!$B$41,K25=Escalas!$C$39),Escalas!$D$37,IF(AND(J25=Escalas!$B$42,K25=Escalas!$C$39),Escalas!$D$37)))))))))))))))</f>
        <v>II</v>
      </c>
      <c r="M25" s="114" t="s">
        <v>174</v>
      </c>
      <c r="N25" s="75">
        <v>1</v>
      </c>
      <c r="O25" s="75">
        <v>2</v>
      </c>
      <c r="P25" s="75">
        <v>1</v>
      </c>
      <c r="Q25" s="75">
        <v>1</v>
      </c>
      <c r="R25" s="75">
        <v>1</v>
      </c>
      <c r="S25" s="75">
        <v>1</v>
      </c>
      <c r="T25" s="75">
        <v>1</v>
      </c>
      <c r="U25" s="75">
        <v>1</v>
      </c>
      <c r="V25" s="77">
        <f t="shared" si="5"/>
        <v>9</v>
      </c>
      <c r="W25" s="75">
        <v>2</v>
      </c>
      <c r="X25" s="75">
        <v>3</v>
      </c>
      <c r="Y25" s="77">
        <f t="shared" si="6"/>
        <v>5</v>
      </c>
      <c r="Z25" s="122" t="s">
        <v>80</v>
      </c>
      <c r="AA25" s="122">
        <f>IF(AND(Z25=Escalas!$B$6),Escalas!$G$6,IF(AND(Z25=Escalas!$B$7),Escalas!$G$7,IF(AND(Z25=Escalas!$B$8),Escalas!$G$8,IF(AND(Z25=Escalas!$B$9),Escalas!$G$9,IF(AND(Z25=Escalas!$B$10),Escalas!$G$10)))))</f>
        <v>1</v>
      </c>
      <c r="AB25" s="122" t="s">
        <v>93</v>
      </c>
      <c r="AC25" s="122">
        <f>IF(AND(AB25=Escalas!$B$16),Escalas!$G$16,IF(AND(AB25=Escalas!$B$17),Escalas!$G$17,IF(AND(AB25=Escalas!$B$18),Escalas!$G$18,IF(AND(AB25=Escalas!$B$19),Escalas!$G$19,IF(AND(AB25=Escalas!$B$20),Escalas!$G$20)))))</f>
        <v>4</v>
      </c>
      <c r="AD25" s="75">
        <f t="shared" si="7"/>
        <v>4</v>
      </c>
      <c r="AE25" s="75" t="str">
        <f>+IF(AND(AD25&gt;=15,AD25&lt;=25),Escalas!$S$6,IF(AND(AD25&gt;=10,AD25&lt;=12),Escalas!$S$7,IF(AND(AD25&gt;=5,AD25&lt;=9),Escalas!$S$8,IF(AND(AD25&gt;=3,AD25&lt;=4),Escalas!$S$9,IF(AND(AD25&gt;=1,AD25&lt;=2),Escalas!$S$10)))))</f>
        <v xml:space="preserve">Tolerable </v>
      </c>
      <c r="AF25" s="123" t="s">
        <v>216</v>
      </c>
      <c r="AG25" s="140" t="s">
        <v>277</v>
      </c>
      <c r="AH25" s="127" t="s">
        <v>59</v>
      </c>
      <c r="AI25" s="127"/>
    </row>
    <row r="26" spans="1:35" s="72" customFormat="1" ht="69" customHeight="1" x14ac:dyDescent="0.2">
      <c r="A26" s="126"/>
      <c r="B26" s="126"/>
      <c r="C26" s="81" t="s">
        <v>448</v>
      </c>
      <c r="D26" s="73" t="s">
        <v>278</v>
      </c>
      <c r="E26" s="122" t="s">
        <v>41</v>
      </c>
      <c r="F26" s="122">
        <f>IF(AND(E26=Escalas!$B$6),Escalas!$G$6,IF(AND(E26=Escalas!$B$7),Escalas!$G$7,IF(AND(E26=Escalas!$B$8),Escalas!$G$8,IF(AND(E26=Escalas!$B$9),Escalas!$G$9,IF(AND(E26=Escalas!$B$10),Escalas!$G$10)))))</f>
        <v>4</v>
      </c>
      <c r="G26" s="122" t="s">
        <v>93</v>
      </c>
      <c r="H26" s="122">
        <f>IF(AND(G26=Escalas!$B$16),Escalas!$G$16,IF(AND(G26=Escalas!$B$17),Escalas!$G$17,IF(AND(G26=Escalas!$B$18),Escalas!$G$18,IF(AND(G26=Escalas!$B$19),Escalas!$G$19,IF(AND(G26=Escalas!$B$20),Escalas!$G$20)))))</f>
        <v>4</v>
      </c>
      <c r="I26" s="75">
        <f t="shared" si="4"/>
        <v>16</v>
      </c>
      <c r="J26" s="75" t="str">
        <f>+IF(AND(I26&gt;=15,I26&lt;=25),Escalas!$S$6,IF(AND(I26&gt;=10,I26&lt;=12),Escalas!$S$7,IF(AND(I26&gt;=5,I26&lt;=9),Escalas!$S$8,IF(AND(I26&gt;=3,I26&lt;=4),Escalas!$S$9,IF(AND(I26&gt;=1,G&lt;=2),Escalas!$S$10)))))</f>
        <v>Inaceptable</v>
      </c>
      <c r="K26" s="75" t="s">
        <v>6</v>
      </c>
      <c r="L26" s="75" t="str">
        <f>+IF(AND(J26=Escalas!$B$28,K26=Escalas!$C$28),Escalas!$D$28,IF(AND(J26=Escalas!$B$29,K26=Escalas!$C$28),Escalas!$D$28,IF(AND(J26=Escalas!$B$30,K26=Escalas!$C$28),Escalas!$D$28,IF(AND(J26=Escalas!$B$31,K26=Escalas!$C$31),Escalas!$D$28,IF(AND(J26=Escalas!$B$32,K26=Escalas!$C$32),Escalas!$D$32,IF(AND(J26=Escalas!$B$33,K26=Escalas!$C$33),Escalas!$D$32,IF(AND(J26=Escalas!$B$34,K26=Escalas!$C$33),Escalas!$D$32,IF(AND(J26=Escalas!$B$35,K26=Escalas!$C$33),Escalas!$D$32,IF(AND(J26=Escalas!$B$36,K26=Escalas!$C$36),Escalas!$D$32,IF(AND(J26=Escalas!$B$37,K26=Escalas!$C$37),Escalas!$D$37,IF(AND(J26=Escalas!$B$38,K26=Escalas!$C$38),Escalas!$D$37,IF(AND(J26=Escalas!$B$39,K26=Escalas!$C$39),Escalas!$D$37,IF(AND(J26=Escalas!$B$40,K26=Escalas!$C$39),Escalas!$D$37,IF(AND(J26=Escalas!$B$41,K26=Escalas!$C$39),Escalas!$D$37,IF(AND(J26=Escalas!$B$42,K26=Escalas!$C$39),Escalas!$D$37)))))))))))))))</f>
        <v>I</v>
      </c>
      <c r="M26" s="114" t="s">
        <v>174</v>
      </c>
      <c r="N26" s="75">
        <v>1</v>
      </c>
      <c r="O26" s="75">
        <v>1</v>
      </c>
      <c r="P26" s="75">
        <v>1</v>
      </c>
      <c r="Q26" s="75">
        <v>1</v>
      </c>
      <c r="R26" s="75">
        <v>1</v>
      </c>
      <c r="S26" s="75">
        <v>1</v>
      </c>
      <c r="T26" s="75">
        <v>1</v>
      </c>
      <c r="U26" s="75">
        <v>1</v>
      </c>
      <c r="V26" s="77">
        <f t="shared" ref="V26" si="11">SUM(N26:U26)</f>
        <v>8</v>
      </c>
      <c r="W26" s="75">
        <v>2</v>
      </c>
      <c r="X26" s="75">
        <v>3</v>
      </c>
      <c r="Y26" s="77">
        <f t="shared" si="6"/>
        <v>5</v>
      </c>
      <c r="Z26" s="122" t="s">
        <v>39</v>
      </c>
      <c r="AA26" s="122">
        <f>IF(AND(Z26=Escalas!$B$6),Escalas!$G$6,IF(AND(Z26=Escalas!$B$7),Escalas!$G$7,IF(AND(Z26=Escalas!$B$8),Escalas!$G$8,IF(AND(Z26=Escalas!$B$9),Escalas!$G$9,IF(AND(Z26=Escalas!$B$10),Escalas!$G$10)))))</f>
        <v>3</v>
      </c>
      <c r="AB26" s="122" t="s">
        <v>3</v>
      </c>
      <c r="AC26" s="122">
        <f>IF(AND(AB26=Escalas!$B$16),Escalas!$G$16,IF(AND(AB26=Escalas!$B$17),Escalas!$G$17,IF(AND(AB26=Escalas!$B$18),Escalas!$G$18,IF(AND(AB26=Escalas!$B$19),Escalas!$G$19,IF(AND(AB26=Escalas!$B$20),Escalas!$G$20)))))</f>
        <v>3</v>
      </c>
      <c r="AD26" s="75">
        <f t="shared" si="7"/>
        <v>9</v>
      </c>
      <c r="AE26" s="75" t="str">
        <f>+IF(AND(AD26&gt;=15,AD26&lt;=25),Escalas!$S$6,IF(AND(AD26&gt;=10,AD26&lt;=12),Escalas!$S$7,IF(AND(AD26&gt;=5,AD26&lt;=9),Escalas!$S$8,IF(AND(AD26&gt;=3,AD26&lt;=4),Escalas!$S$9,IF(AND(AD26&gt;=1,AD26&lt;=2),Escalas!$S$10)))))</f>
        <v>Moderado</v>
      </c>
      <c r="AF26" s="123" t="s">
        <v>216</v>
      </c>
      <c r="AG26" s="142"/>
      <c r="AH26" s="127" t="s">
        <v>279</v>
      </c>
      <c r="AI26" s="127"/>
    </row>
    <row r="27" spans="1:35" s="72" customFormat="1" ht="33" customHeight="1" x14ac:dyDescent="0.2">
      <c r="A27" s="126"/>
      <c r="B27" s="126"/>
      <c r="C27" s="73" t="s">
        <v>280</v>
      </c>
      <c r="D27" s="73" t="s">
        <v>281</v>
      </c>
      <c r="E27" s="122" t="s">
        <v>80</v>
      </c>
      <c r="F27" s="122">
        <f>IF(AND(E27=Escalas!$B$6),Escalas!$G$6,IF(AND(E27=Escalas!$B$7),Escalas!$G$7,IF(AND(E27=Escalas!$B$8),Escalas!$G$8,IF(AND(E27=Escalas!$B$9),Escalas!$G$9,IF(AND(E27=Escalas!$B$10),Escalas!$G$10)))))</f>
        <v>1</v>
      </c>
      <c r="G27" s="122" t="s">
        <v>9</v>
      </c>
      <c r="H27" s="122">
        <f>IF(AND(G27=Escalas!$B$16),Escalas!$G$16,IF(AND(G27=Escalas!$B$17),Escalas!$G$17,IF(AND(G27=Escalas!$B$18),Escalas!$G$18,IF(AND(G27=Escalas!$B$19),Escalas!$G$19,IF(AND(G27=Escalas!$B$20),Escalas!$G$20)))))</f>
        <v>5</v>
      </c>
      <c r="I27" s="75">
        <f>F27*H27</f>
        <v>5</v>
      </c>
      <c r="J27" s="75" t="str">
        <f>+IF(AND(I27&gt;=15,I27&lt;=25),Escalas!$S$6,IF(AND(I27&gt;=10,I27&lt;=12),Escalas!$S$7,IF(AND(I27&gt;=5,I27&lt;=9),Escalas!$S$8,IF(AND(I27&gt;=3,I27&lt;=4),Escalas!$S$9,IF(AND(I27&gt;=1,G&lt;=2),Escalas!$S$10)))))</f>
        <v>Moderado</v>
      </c>
      <c r="K27" s="75" t="s">
        <v>6</v>
      </c>
      <c r="L27" s="75" t="str">
        <f>+IF(AND(J27=Escalas!$B$28,K27=Escalas!$C$28),Escalas!$D$28,IF(AND(J27=Escalas!$B$29,K27=Escalas!$C$28),Escalas!$D$28,IF(AND(J27=Escalas!$B$30,K27=Escalas!$C$28),Escalas!$D$28,IF(AND(J27=Escalas!$B$31,K27=Escalas!$C$31),Escalas!$D$28,IF(AND(J27=Escalas!$B$32,K27=Escalas!$C$32),Escalas!$D$32,IF(AND(J27=Escalas!$B$33,K27=Escalas!$C$33),Escalas!$D$32,IF(AND(J27=Escalas!$B$34,K27=Escalas!$C$33),Escalas!$D$32,IF(AND(J27=Escalas!$B$35,K27=Escalas!$C$33),Escalas!$D$32,IF(AND(J27=Escalas!$B$36,K27=Escalas!$C$36),Escalas!$D$32,IF(AND(J27=Escalas!$B$37,K27=Escalas!$C$37),Escalas!$D$37,IF(AND(J27=Escalas!$B$38,K27=Escalas!$C$38),Escalas!$D$37,IF(AND(J27=Escalas!$B$39,K27=Escalas!$C$39),Escalas!$D$37,IF(AND(J27=Escalas!$B$40,K27=Escalas!$C$39),Escalas!$D$37,IF(AND(J27=Escalas!$B$41,K27=Escalas!$C$39),Escalas!$D$37,IF(AND(J27=Escalas!$B$42,K27=Escalas!$C$39),Escalas!$D$37)))))))))))))))</f>
        <v>II</v>
      </c>
      <c r="M27" s="114" t="s">
        <v>174</v>
      </c>
      <c r="N27" s="75">
        <v>1</v>
      </c>
      <c r="O27" s="75">
        <v>2</v>
      </c>
      <c r="P27" s="75">
        <v>1</v>
      </c>
      <c r="Q27" s="75">
        <v>1</v>
      </c>
      <c r="R27" s="75">
        <v>1</v>
      </c>
      <c r="S27" s="75">
        <v>1</v>
      </c>
      <c r="T27" s="75">
        <v>1</v>
      </c>
      <c r="U27" s="75">
        <v>1</v>
      </c>
      <c r="V27" s="77">
        <f t="shared" si="5"/>
        <v>9</v>
      </c>
      <c r="W27" s="75">
        <v>2</v>
      </c>
      <c r="X27" s="75">
        <v>3</v>
      </c>
      <c r="Y27" s="77">
        <f t="shared" si="6"/>
        <v>5</v>
      </c>
      <c r="Z27" s="122" t="s">
        <v>80</v>
      </c>
      <c r="AA27" s="122">
        <f>IF(AND(Z27=Escalas!$B$6),Escalas!$G$6,IF(AND(Z27=Escalas!$B$7),Escalas!$G$7,IF(AND(Z27=Escalas!$B$8),Escalas!$G$8,IF(AND(Z27=Escalas!$B$9),Escalas!$G$9,IF(AND(Z27=Escalas!$B$10),Escalas!$G$10)))))</f>
        <v>1</v>
      </c>
      <c r="AB27" s="122" t="s">
        <v>93</v>
      </c>
      <c r="AC27" s="122">
        <f>IF(AND(AB27=Escalas!$B$16),Escalas!$G$16,IF(AND(AB27=Escalas!$B$17),Escalas!$G$17,IF(AND(AB27=Escalas!$B$18),Escalas!$G$18,IF(AND(AB27=Escalas!$B$19),Escalas!$G$19,IF(AND(AB27=Escalas!$B$20),Escalas!$G$20)))))</f>
        <v>4</v>
      </c>
      <c r="AD27" s="75">
        <f t="shared" si="7"/>
        <v>4</v>
      </c>
      <c r="AE27" s="75" t="str">
        <f>+IF(AND(AD27&gt;=15,AD27&lt;=25),Escalas!$S$6,IF(AND(AD27&gt;=10,AD27&lt;=12),Escalas!$S$7,IF(AND(AD27&gt;=5,AD27&lt;=9),Escalas!$S$8,IF(AND(AD27&gt;=3,AD27&lt;=4),Escalas!$S$9,IF(AND(AD27&gt;=1,AD27&lt;=2),Escalas!$S$10)))))</f>
        <v xml:space="preserve">Tolerable </v>
      </c>
      <c r="AF27" s="123" t="s">
        <v>216</v>
      </c>
      <c r="AG27" s="142"/>
      <c r="AH27" s="127" t="s">
        <v>60</v>
      </c>
      <c r="AI27" s="127"/>
    </row>
    <row r="28" spans="1:35" s="72" customFormat="1" ht="56.25" x14ac:dyDescent="0.2">
      <c r="A28" s="126"/>
      <c r="B28" s="126"/>
      <c r="C28" s="73" t="s">
        <v>50</v>
      </c>
      <c r="D28" s="73" t="s">
        <v>282</v>
      </c>
      <c r="E28" s="122" t="s">
        <v>80</v>
      </c>
      <c r="F28" s="122">
        <f>IF(AND(E28=Escalas!$B$6),Escalas!$G$6,IF(AND(E28=Escalas!$B$7),Escalas!$G$7,IF(AND(E28=Escalas!$B$8),Escalas!$G$8,IF(AND(E28=Escalas!$B$9),Escalas!$G$9,IF(AND(E28=Escalas!$B$10),Escalas!$G$10)))))</f>
        <v>1</v>
      </c>
      <c r="G28" s="122" t="s">
        <v>9</v>
      </c>
      <c r="H28" s="122">
        <f>IF(AND(G28=Escalas!$B$16),Escalas!$G$16,IF(AND(G28=Escalas!$B$17),Escalas!$G$17,IF(AND(G28=Escalas!$B$18),Escalas!$G$18,IF(AND(G28=Escalas!$B$19),Escalas!$G$19,IF(AND(G28=Escalas!$B$20),Escalas!$G$20)))))</f>
        <v>5</v>
      </c>
      <c r="I28" s="75">
        <f t="shared" si="4"/>
        <v>5</v>
      </c>
      <c r="J28" s="75" t="str">
        <f>+IF(AND(I28&gt;=15,I28&lt;=25),Escalas!$S$6,IF(AND(I28&gt;=10,I28&lt;=12),Escalas!$S$7,IF(AND(I28&gt;=5,I28&lt;=9),Escalas!$S$8,IF(AND(I28&gt;=3,I28&lt;=4),Escalas!$S$9,IF(AND(I28&gt;=1,G&lt;=2),Escalas!$S$10)))))</f>
        <v>Moderado</v>
      </c>
      <c r="K28" s="75" t="s">
        <v>6</v>
      </c>
      <c r="L28" s="75" t="str">
        <f>+IF(AND(J28=Escalas!$B$28,K28=Escalas!$C$28),Escalas!$D$28,IF(AND(J28=Escalas!$B$29,K28=Escalas!$C$28),Escalas!$D$28,IF(AND(J28=Escalas!$B$30,K28=Escalas!$C$28),Escalas!$D$28,IF(AND(J28=Escalas!$B$31,K28=Escalas!$C$31),Escalas!$D$28,IF(AND(J28=Escalas!$B$32,K28=Escalas!$C$32),Escalas!$D$32,IF(AND(J28=Escalas!$B$33,K28=Escalas!$C$33),Escalas!$D$32,IF(AND(J28=Escalas!$B$34,K28=Escalas!$C$33),Escalas!$D$32,IF(AND(J28=Escalas!$B$35,K28=Escalas!$C$33),Escalas!$D$32,IF(AND(J28=Escalas!$B$36,K28=Escalas!$C$36),Escalas!$D$32,IF(AND(J28=Escalas!$B$37,K28=Escalas!$C$37),Escalas!$D$37,IF(AND(J28=Escalas!$B$38,K28=Escalas!$C$38),Escalas!$D$37,IF(AND(J28=Escalas!$B$39,K28=Escalas!$C$39),Escalas!$D$37,IF(AND(J28=Escalas!$B$40,K28=Escalas!$C$39),Escalas!$D$37,IF(AND(J28=Escalas!$B$41,K28=Escalas!$C$39),Escalas!$D$37,IF(AND(J28=Escalas!$B$42,K28=Escalas!$C$39),Escalas!$D$37)))))))))))))))</f>
        <v>II</v>
      </c>
      <c r="M28" s="114" t="s">
        <v>174</v>
      </c>
      <c r="N28" s="75">
        <v>1</v>
      </c>
      <c r="O28" s="75">
        <v>3</v>
      </c>
      <c r="P28" s="75">
        <v>1</v>
      </c>
      <c r="Q28" s="75">
        <v>1</v>
      </c>
      <c r="R28" s="75">
        <v>1</v>
      </c>
      <c r="S28" s="75">
        <v>1</v>
      </c>
      <c r="T28" s="75">
        <v>1</v>
      </c>
      <c r="U28" s="75">
        <v>1</v>
      </c>
      <c r="V28" s="77">
        <f t="shared" si="5"/>
        <v>10</v>
      </c>
      <c r="W28" s="75">
        <v>2</v>
      </c>
      <c r="X28" s="75">
        <v>3</v>
      </c>
      <c r="Y28" s="77">
        <f t="shared" si="6"/>
        <v>5</v>
      </c>
      <c r="Z28" s="122" t="s">
        <v>80</v>
      </c>
      <c r="AA28" s="122">
        <f>IF(AND(Z28=Escalas!$B$6),Escalas!$G$6,IF(AND(Z28=Escalas!$B$7),Escalas!$G$7,IF(AND(Z28=Escalas!$B$8),Escalas!$G$8,IF(AND(Z28=Escalas!$B$9),Escalas!$G$9,IF(AND(Z28=Escalas!$B$10),Escalas!$G$10)))))</f>
        <v>1</v>
      </c>
      <c r="AB28" s="122" t="s">
        <v>93</v>
      </c>
      <c r="AC28" s="122">
        <f>IF(AND(AB28=Escalas!$B$16),Escalas!$G$16,IF(AND(AB28=Escalas!$B$17),Escalas!$G$17,IF(AND(AB28=Escalas!$B$18),Escalas!$G$18,IF(AND(AB28=Escalas!$B$19),Escalas!$G$19,IF(AND(AB28=Escalas!$B$20),Escalas!$G$20)))))</f>
        <v>4</v>
      </c>
      <c r="AD28" s="75">
        <f t="shared" si="7"/>
        <v>4</v>
      </c>
      <c r="AE28" s="75" t="str">
        <f>+IF(AND(AD28&gt;=15,AD28&lt;=25),Escalas!$S$6,IF(AND(AD28&gt;=10,AD28&lt;=12),Escalas!$S$7,IF(AND(AD28&gt;=5,AD28&lt;=9),Escalas!$S$8,IF(AND(AD28&gt;=3,AD28&lt;=4),Escalas!$S$9,IF(AND(AD28&gt;=1,AD28&lt;=2),Escalas!$S$10)))))</f>
        <v xml:space="preserve">Tolerable </v>
      </c>
      <c r="AF28" s="123" t="s">
        <v>216</v>
      </c>
      <c r="AG28" s="142"/>
      <c r="AH28" s="127" t="s">
        <v>61</v>
      </c>
      <c r="AI28" s="127"/>
    </row>
    <row r="29" spans="1:35" s="72" customFormat="1" ht="57" customHeight="1" x14ac:dyDescent="0.2">
      <c r="A29" s="126"/>
      <c r="B29" s="126"/>
      <c r="C29" s="73" t="s">
        <v>283</v>
      </c>
      <c r="D29" s="73" t="s">
        <v>282</v>
      </c>
      <c r="E29" s="122" t="s">
        <v>39</v>
      </c>
      <c r="F29" s="122">
        <f>IF(AND(E29=Escalas!$B$6),Escalas!$G$6,IF(AND(E29=Escalas!$B$7),Escalas!$G$7,IF(AND(E29=Escalas!$B$8),Escalas!$G$8,IF(AND(E29=Escalas!$B$9),Escalas!$G$9,IF(AND(E29=Escalas!$B$10),Escalas!$G$10)))))</f>
        <v>3</v>
      </c>
      <c r="G29" s="122" t="s">
        <v>9</v>
      </c>
      <c r="H29" s="122">
        <f>IF(AND(G29=Escalas!$B$16),Escalas!$G$16,IF(AND(G29=Escalas!$B$17),Escalas!$G$17,IF(AND(G29=Escalas!$B$18),Escalas!$G$18,IF(AND(G29=Escalas!$B$19),Escalas!$G$19,IF(AND(G29=Escalas!$B$20),Escalas!$G$20)))))</f>
        <v>5</v>
      </c>
      <c r="I29" s="75">
        <f t="shared" si="4"/>
        <v>15</v>
      </c>
      <c r="J29" s="75" t="str">
        <f>+IF(AND(I29&gt;=15,I29&lt;=25),Escalas!$S$6,IF(AND(I29&gt;=10,I29&lt;=12),Escalas!$S$7,IF(AND(I29&gt;=5,I29&lt;=9),Escalas!$S$8,IF(AND(I29&gt;=3,I29&lt;=4),Escalas!$S$9,IF(AND(I29&gt;=1,G&lt;=2),Escalas!$S$10)))))</f>
        <v>Inaceptable</v>
      </c>
      <c r="K29" s="75" t="s">
        <v>6</v>
      </c>
      <c r="L29" s="75" t="str">
        <f>+IF(AND(J29=Escalas!$B$28,K29=Escalas!$C$28),Escalas!$D$28,IF(AND(J29=Escalas!$B$29,K29=Escalas!$C$28),Escalas!$D$28,IF(AND(J29=Escalas!$B$30,K29=Escalas!$C$28),Escalas!$D$28,IF(AND(J29=Escalas!$B$31,K29=Escalas!$C$31),Escalas!$D$28,IF(AND(J29=Escalas!$B$32,K29=Escalas!$C$32),Escalas!$D$32,IF(AND(J29=Escalas!$B$33,K29=Escalas!$C$33),Escalas!$D$32,IF(AND(J29=Escalas!$B$34,K29=Escalas!$C$33),Escalas!$D$32,IF(AND(J29=Escalas!$B$35,K29=Escalas!$C$33),Escalas!$D$32,IF(AND(J29=Escalas!$B$36,K29=Escalas!$C$36),Escalas!$D$32,IF(AND(J29=Escalas!$B$37,K29=Escalas!$C$37),Escalas!$D$37,IF(AND(J29=Escalas!$B$38,K29=Escalas!$C$38),Escalas!$D$37,IF(AND(J29=Escalas!$B$39,K29=Escalas!$C$39),Escalas!$D$37,IF(AND(J29=Escalas!$B$40,K29=Escalas!$C$39),Escalas!$D$37,IF(AND(J29=Escalas!$B$41,K29=Escalas!$C$39),Escalas!$D$37,IF(AND(J29=Escalas!$B$42,K29=Escalas!$C$39),Escalas!$D$37)))))))))))))))</f>
        <v>I</v>
      </c>
      <c r="M29" s="114" t="s">
        <v>175</v>
      </c>
      <c r="N29" s="75">
        <v>1</v>
      </c>
      <c r="O29" s="75">
        <v>2</v>
      </c>
      <c r="P29" s="75">
        <v>1</v>
      </c>
      <c r="Q29" s="75">
        <v>1</v>
      </c>
      <c r="R29" s="75">
        <v>1</v>
      </c>
      <c r="S29" s="75">
        <v>1</v>
      </c>
      <c r="T29" s="75">
        <v>1</v>
      </c>
      <c r="U29" s="75">
        <v>1</v>
      </c>
      <c r="V29" s="77">
        <f t="shared" si="5"/>
        <v>9</v>
      </c>
      <c r="W29" s="75">
        <v>2</v>
      </c>
      <c r="X29" s="75">
        <v>1</v>
      </c>
      <c r="Y29" s="77">
        <f t="shared" si="6"/>
        <v>3</v>
      </c>
      <c r="Z29" s="122" t="s">
        <v>80</v>
      </c>
      <c r="AA29" s="122">
        <f>IF(AND(Z29=Escalas!$B$6),Escalas!$G$6,IF(AND(Z29=Escalas!$B$7),Escalas!$G$7,IF(AND(Z29=Escalas!$B$8),Escalas!$G$8,IF(AND(Z29=Escalas!$B$9),Escalas!$G$9,IF(AND(Z29=Escalas!$B$10),Escalas!$G$10)))))</f>
        <v>1</v>
      </c>
      <c r="AB29" s="122" t="s">
        <v>9</v>
      </c>
      <c r="AC29" s="122">
        <f>IF(AND(AB29=Escalas!$B$16),Escalas!$G$16,IF(AND(AB29=Escalas!$B$17),Escalas!$G$17,IF(AND(AB29=Escalas!$B$18),Escalas!$G$18,IF(AND(AB29=Escalas!$B$19),Escalas!$G$19,IF(AND(AB29=Escalas!$B$20),Escalas!$G$20)))))</f>
        <v>5</v>
      </c>
      <c r="AD29" s="75">
        <f t="shared" si="7"/>
        <v>5</v>
      </c>
      <c r="AE29" s="75" t="str">
        <f>+IF(AND(AD29&gt;=15,AD29&lt;=25),Escalas!$S$6,IF(AND(AD29&gt;=10,AD29&lt;=12),Escalas!$S$7,IF(AND(AD29&gt;=5,AD29&lt;=9),Escalas!$S$8,IF(AND(AD29&gt;=3,AD29&lt;=4),Escalas!$S$9,IF(AND(AD29&gt;=1,AD29&lt;=2),Escalas!$S$10)))))</f>
        <v>Moderado</v>
      </c>
      <c r="AF29" s="123" t="s">
        <v>216</v>
      </c>
      <c r="AG29" s="141"/>
      <c r="AH29" s="127" t="s">
        <v>61</v>
      </c>
      <c r="AI29" s="127"/>
    </row>
    <row r="30" spans="1:35" s="72" customFormat="1" ht="48" customHeight="1" x14ac:dyDescent="0.2">
      <c r="A30" s="126" t="s">
        <v>284</v>
      </c>
      <c r="B30" s="126" t="s">
        <v>285</v>
      </c>
      <c r="C30" s="73" t="s">
        <v>286</v>
      </c>
      <c r="D30" s="73" t="s">
        <v>287</v>
      </c>
      <c r="E30" s="122" t="s">
        <v>80</v>
      </c>
      <c r="F30" s="122">
        <f>IF(AND(E30=Escalas!$B$6),Escalas!$G$6,IF(AND(E30=Escalas!$B$7),Escalas!$G$7,IF(AND(E30=Escalas!$B$8),Escalas!$G$8,IF(AND(E30=Escalas!$B$9),Escalas!$G$9,IF(AND(E30=Escalas!$B$10),Escalas!$G$10)))))</f>
        <v>1</v>
      </c>
      <c r="G30" s="122" t="s">
        <v>9</v>
      </c>
      <c r="H30" s="122">
        <f>IF(AND(G30=Escalas!$B$16),Escalas!$G$16,IF(AND(G30=Escalas!$B$17),Escalas!$G$17,IF(AND(G30=Escalas!$B$18),Escalas!$G$18,IF(AND(G30=Escalas!$B$19),Escalas!$G$19,IF(AND(G30=Escalas!$B$20),Escalas!$G$20)))))</f>
        <v>5</v>
      </c>
      <c r="I30" s="75">
        <f t="shared" si="4"/>
        <v>5</v>
      </c>
      <c r="J30" s="75" t="str">
        <f>+IF(AND(I30&gt;=15,I30&lt;=25),Escalas!$S$6,IF(AND(I30&gt;=10,I30&lt;=12),Escalas!$S$7,IF(AND(I30&gt;=5,I30&lt;=9),Escalas!$S$8,IF(AND(I30&gt;=3,I30&lt;=4),Escalas!$S$9,IF(AND(I30&gt;=1,G&lt;=2),Escalas!$S$10)))))</f>
        <v>Moderado</v>
      </c>
      <c r="K30" s="75" t="s">
        <v>4</v>
      </c>
      <c r="L30" s="75" t="str">
        <f>+IF(AND(J30=Escalas!$B$28,K30=Escalas!$C$28),Escalas!$D$28,IF(AND(J30=Escalas!$B$29,K30=Escalas!$C$28),Escalas!$D$28,IF(AND(J30=Escalas!$B$30,K30=Escalas!$C$28),Escalas!$D$28,IF(AND(J30=Escalas!$B$31,K30=Escalas!$C$31),Escalas!$D$28,IF(AND(J30=Escalas!$B$32,K30=Escalas!$C$32),Escalas!$D$32,IF(AND(J30=Escalas!$B$33,K30=Escalas!$C$33),Escalas!$D$32,IF(AND(J30=Escalas!$B$34,K30=Escalas!$C$33),Escalas!$D$32,IF(AND(J30=Escalas!$B$35,K30=Escalas!$C$33),Escalas!$D$32,IF(AND(J30=Escalas!$B$36,K30=Escalas!$C$36),Escalas!$D$32,IF(AND(J30=Escalas!$B$37,K30=Escalas!$C$37),Escalas!$D$37,IF(AND(J30=Escalas!$B$38,K30=Escalas!$C$38),Escalas!$D$37,IF(AND(J30=Escalas!$B$39,K30=Escalas!$C$39),Escalas!$D$37,IF(AND(J30=Escalas!$B$40,K30=Escalas!$C$39),Escalas!$D$37,IF(AND(J30=Escalas!$B$41,K30=Escalas!$C$39),Escalas!$D$37,IF(AND(J30=Escalas!$B$42,K30=Escalas!$C$39),Escalas!$D$37)))))))))))))))</f>
        <v>III</v>
      </c>
      <c r="M30" s="114" t="s">
        <v>174</v>
      </c>
      <c r="N30" s="75">
        <v>1</v>
      </c>
      <c r="O30" s="75">
        <v>2</v>
      </c>
      <c r="P30" s="75">
        <v>1</v>
      </c>
      <c r="Q30" s="75">
        <v>1</v>
      </c>
      <c r="R30" s="75">
        <v>1</v>
      </c>
      <c r="S30" s="75">
        <v>1</v>
      </c>
      <c r="T30" s="75">
        <v>1</v>
      </c>
      <c r="U30" s="75">
        <v>1</v>
      </c>
      <c r="V30" s="77">
        <f t="shared" si="5"/>
        <v>9</v>
      </c>
      <c r="W30" s="75">
        <v>2</v>
      </c>
      <c r="X30" s="75">
        <v>3</v>
      </c>
      <c r="Y30" s="77">
        <f t="shared" si="6"/>
        <v>5</v>
      </c>
      <c r="Z30" s="122" t="s">
        <v>80</v>
      </c>
      <c r="AA30" s="122">
        <f>IF(AND(Z30=Escalas!$B$6),Escalas!$G$6,IF(AND(Z30=Escalas!$B$7),Escalas!$G$7,IF(AND(Z30=Escalas!$B$8),Escalas!$G$8,IF(AND(Z30=Escalas!$B$9),Escalas!$G$9,IF(AND(Z30=Escalas!$B$10),Escalas!$G$10)))))</f>
        <v>1</v>
      </c>
      <c r="AB30" s="122" t="s">
        <v>93</v>
      </c>
      <c r="AC30" s="122">
        <f>IF(AND(AB30=Escalas!$B$16),Escalas!$G$16,IF(AND(AB30=Escalas!$B$17),Escalas!$G$17,IF(AND(AB30=Escalas!$B$18),Escalas!$G$18,IF(AND(AB30=Escalas!$B$19),Escalas!$G$19,IF(AND(AB30=Escalas!$B$20),Escalas!$G$20)))))</f>
        <v>4</v>
      </c>
      <c r="AD30" s="75">
        <f t="shared" si="7"/>
        <v>4</v>
      </c>
      <c r="AE30" s="75" t="str">
        <f>+IF(AND(AD30&gt;=15,AD30&lt;=25),Escalas!$S$6,IF(AND(AD30&gt;=10,AD30&lt;=12),Escalas!$S$7,IF(AND(AD30&gt;=5,AD30&lt;=9),Escalas!$S$8,IF(AND(AD30&gt;=3,AD30&lt;=4),Escalas!$S$9,IF(AND(AD30&gt;=1,AD30&lt;=2),Escalas!$S$10)))))</f>
        <v xml:space="preserve">Tolerable </v>
      </c>
      <c r="AF30" s="123" t="s">
        <v>216</v>
      </c>
      <c r="AG30" s="206" t="s">
        <v>288</v>
      </c>
      <c r="AH30" s="127" t="s">
        <v>289</v>
      </c>
      <c r="AI30" s="127"/>
    </row>
    <row r="31" spans="1:35" s="72" customFormat="1" ht="48" customHeight="1" x14ac:dyDescent="0.2">
      <c r="A31" s="126"/>
      <c r="B31" s="126"/>
      <c r="C31" s="117" t="s">
        <v>446</v>
      </c>
      <c r="D31" s="117" t="s">
        <v>261</v>
      </c>
      <c r="E31" s="122" t="s">
        <v>80</v>
      </c>
      <c r="F31" s="122">
        <f>IF(AND(E31=Escalas!$B$6),Escalas!$G$6,IF(AND(E31=Escalas!$B$7),Escalas!$G$7,IF(AND(E31=Escalas!$B$8),Escalas!$G$8,IF(AND(E31=Escalas!$B$9),Escalas!$G$9,IF(AND(E31=Escalas!$B$10),Escalas!$G$10)))))</f>
        <v>1</v>
      </c>
      <c r="G31" s="122" t="s">
        <v>9</v>
      </c>
      <c r="H31" s="122">
        <f>IF(AND(G31=Escalas!$B$16),Escalas!$G$16,IF(AND(G31=Escalas!$B$17),Escalas!$G$17,IF(AND(G31=Escalas!$B$18),Escalas!$G$18,IF(AND(G31=Escalas!$B$19),Escalas!$G$19,IF(AND(G31=Escalas!$B$20),Escalas!$G$20)))))</f>
        <v>5</v>
      </c>
      <c r="I31" s="119">
        <f t="shared" si="4"/>
        <v>5</v>
      </c>
      <c r="J31" s="119" t="str">
        <f>+IF(AND(I31&gt;=15,I31&lt;=25),Escalas!$S$6,IF(AND(I31&gt;=10,I31&lt;=12),Escalas!$S$7,IF(AND(I31&gt;=5,I31&lt;=9),Escalas!$S$8,IF(AND(I31&gt;=3,I31&lt;=4),Escalas!$S$9,IF(AND(I31&gt;=1,G&lt;=2),Escalas!$S$10)))))</f>
        <v>Moderado</v>
      </c>
      <c r="K31" s="119" t="s">
        <v>4</v>
      </c>
      <c r="L31" s="119" t="str">
        <f>+IF(AND(J31=Escalas!$B$28,K31=Escalas!$C$28),Escalas!$D$28,IF(AND(J31=Escalas!$B$29,K31=Escalas!$C$28),Escalas!$D$28,IF(AND(J31=Escalas!$B$30,K31=Escalas!$C$28),Escalas!$D$28,IF(AND(J31=Escalas!$B$31,K31=Escalas!$C$31),Escalas!$D$28,IF(AND(J31=Escalas!$B$32,K31=Escalas!$C$32),Escalas!$D$32,IF(AND(J31=Escalas!$B$33,K31=Escalas!$C$33),Escalas!$D$32,IF(AND(J31=Escalas!$B$34,K31=Escalas!$C$33),Escalas!$D$32,IF(AND(J31=Escalas!$B$35,K31=Escalas!$C$33),Escalas!$D$32,IF(AND(J31=Escalas!$B$36,K31=Escalas!$C$36),Escalas!$D$32,IF(AND(J31=Escalas!$B$37,K31=Escalas!$C$37),Escalas!$D$37,IF(AND(J31=Escalas!$B$38,K31=Escalas!$C$38),Escalas!$D$37,IF(AND(J31=Escalas!$B$39,K31=Escalas!$C$39),Escalas!$D$37,IF(AND(J31=Escalas!$B$40,K31=Escalas!$C$39),Escalas!$D$37,IF(AND(J31=Escalas!$B$41,K31=Escalas!$C$39),Escalas!$D$37,IF(AND(J31=Escalas!$B$42,K31=Escalas!$C$39),Escalas!$D$37)))))))))))))))</f>
        <v>III</v>
      </c>
      <c r="M31" s="119" t="s">
        <v>173</v>
      </c>
      <c r="N31" s="119">
        <v>1</v>
      </c>
      <c r="O31" s="119">
        <v>3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77">
        <f t="shared" si="5"/>
        <v>10</v>
      </c>
      <c r="W31" s="119">
        <v>2</v>
      </c>
      <c r="X31" s="119">
        <v>3</v>
      </c>
      <c r="Y31" s="77">
        <f t="shared" si="6"/>
        <v>5</v>
      </c>
      <c r="Z31" s="122" t="s">
        <v>80</v>
      </c>
      <c r="AA31" s="122">
        <f>IF(AND(Z31=Escalas!$B$6),Escalas!$G$6,IF(AND(Z31=Escalas!$B$7),Escalas!$G$7,IF(AND(Z31=Escalas!$B$8),Escalas!$G$8,IF(AND(Z31=Escalas!$B$9),Escalas!$G$9,IF(AND(Z31=Escalas!$B$10),Escalas!$G$10)))))</f>
        <v>1</v>
      </c>
      <c r="AB31" s="122" t="s">
        <v>93</v>
      </c>
      <c r="AC31" s="122">
        <f>IF(AND(AB31=Escalas!$B$16),Escalas!$G$16,IF(AND(AB31=Escalas!$B$17),Escalas!$G$17,IF(AND(AB31=Escalas!$B$18),Escalas!$G$18,IF(AND(AB31=Escalas!$B$19),Escalas!$G$19,IF(AND(AB31=Escalas!$B$20),Escalas!$G$20)))))</f>
        <v>4</v>
      </c>
      <c r="AD31" s="119">
        <f t="shared" si="7"/>
        <v>4</v>
      </c>
      <c r="AE31" s="119" t="str">
        <f>+IF(AND(AD31&gt;=15,AD31&lt;=25),Escalas!$S$6,IF(AND(AD31&gt;=10,AD31&lt;=12),Escalas!$S$7,IF(AND(AD31&gt;=5,AD31&lt;=9),Escalas!$S$8,IF(AND(AD31&gt;=3,AD31&lt;=4),Escalas!$S$9,IF(AND(AD31&gt;=1,AD31&lt;=2),Escalas!$S$10)))))</f>
        <v xml:space="preserve">Tolerable </v>
      </c>
      <c r="AF31" s="123" t="s">
        <v>216</v>
      </c>
      <c r="AG31" s="207"/>
      <c r="AH31" s="127" t="s">
        <v>262</v>
      </c>
      <c r="AI31" s="127"/>
    </row>
    <row r="32" spans="1:35" s="72" customFormat="1" ht="81.75" customHeight="1" x14ac:dyDescent="0.2">
      <c r="A32" s="126"/>
      <c r="B32" s="126"/>
      <c r="C32" s="73" t="s">
        <v>47</v>
      </c>
      <c r="D32" s="73" t="s">
        <v>239</v>
      </c>
      <c r="E32" s="122" t="s">
        <v>41</v>
      </c>
      <c r="F32" s="122">
        <f>IF(AND(E32=Escalas!$B$6),Escalas!$G$6,IF(AND(E32=Escalas!$B$7),Escalas!$G$7,IF(AND(E32=Escalas!$B$8),Escalas!$G$8,IF(AND(E32=Escalas!$B$9),Escalas!$G$9,IF(AND(E32=Escalas!$B$10),Escalas!$G$10)))))</f>
        <v>4</v>
      </c>
      <c r="G32" s="122" t="s">
        <v>93</v>
      </c>
      <c r="H32" s="122">
        <f>IF(AND(G32=Escalas!$B$16),Escalas!$G$16,IF(AND(G32=Escalas!$B$17),Escalas!$G$17,IF(AND(G32=Escalas!$B$18),Escalas!$G$18,IF(AND(G32=Escalas!$B$19),Escalas!$G$19,IF(AND(G32=Escalas!$B$20),Escalas!$G$20)))))</f>
        <v>4</v>
      </c>
      <c r="I32" s="75">
        <f t="shared" si="4"/>
        <v>16</v>
      </c>
      <c r="J32" s="75" t="str">
        <f>+IF(AND(I32&gt;=15,I32&lt;=25),Escalas!$S$6,IF(AND(I32&gt;=10,I32&lt;=12),Escalas!$S$7,IF(AND(I32&gt;=5,I32&lt;=9),Escalas!$S$8,IF(AND(I32&gt;=3,I32&lt;=4),Escalas!$S$9,IF(AND(I32&gt;=1,G&lt;=2),Escalas!$S$10)))))</f>
        <v>Inaceptable</v>
      </c>
      <c r="K32" s="75" t="s">
        <v>4</v>
      </c>
      <c r="L32" s="75" t="str">
        <f>+IF(AND(J32=Escalas!$B$28,K32=Escalas!$C$28),Escalas!$D$28,IF(AND(J32=Escalas!$B$29,K32=Escalas!$C$28),Escalas!$D$28,IF(AND(J32=Escalas!$B$30,K32=Escalas!$C$28),Escalas!$D$28,IF(AND(J32=Escalas!$B$31,K32=Escalas!$C$31),Escalas!$D$28,IF(AND(J32=Escalas!$B$32,K32=Escalas!$C$32),Escalas!$D$32,IF(AND(J32=Escalas!$B$33,K32=Escalas!$C$33),Escalas!$D$32,IF(AND(J32=Escalas!$B$34,K32=Escalas!$C$33),Escalas!$D$32,IF(AND(J32=Escalas!$B$35,K32=Escalas!$C$33),Escalas!$D$32,IF(AND(J32=Escalas!$B$36,K32=Escalas!$C$36),Escalas!$D$32,IF(AND(J32=Escalas!$B$37,K32=Escalas!$C$37),Escalas!$D$37,IF(AND(J32=Escalas!$B$38,K32=Escalas!$C$38),Escalas!$D$37,IF(AND(J32=Escalas!$B$39,K32=Escalas!$C$39),Escalas!$D$37,IF(AND(J32=Escalas!$B$40,K32=Escalas!$C$39),Escalas!$D$37,IF(AND(J32=Escalas!$B$41,K32=Escalas!$C$39),Escalas!$D$37,IF(AND(J32=Escalas!$B$42,K32=Escalas!$C$39),Escalas!$D$37)))))))))))))))</f>
        <v>II</v>
      </c>
      <c r="M32" s="114" t="s">
        <v>178</v>
      </c>
      <c r="N32" s="75">
        <v>1</v>
      </c>
      <c r="O32" s="75">
        <v>2</v>
      </c>
      <c r="P32" s="75">
        <v>3</v>
      </c>
      <c r="Q32" s="75">
        <v>1</v>
      </c>
      <c r="R32" s="75">
        <v>1</v>
      </c>
      <c r="S32" s="75">
        <v>1</v>
      </c>
      <c r="T32" s="75">
        <v>1</v>
      </c>
      <c r="U32" s="75">
        <v>1</v>
      </c>
      <c r="V32" s="77">
        <f t="shared" si="5"/>
        <v>11</v>
      </c>
      <c r="W32" s="75">
        <v>2</v>
      </c>
      <c r="X32" s="75">
        <v>3</v>
      </c>
      <c r="Y32" s="77">
        <f t="shared" si="6"/>
        <v>5</v>
      </c>
      <c r="Z32" s="122" t="s">
        <v>39</v>
      </c>
      <c r="AA32" s="122">
        <f>IF(AND(Z32=Escalas!$B$6),Escalas!$G$6,IF(AND(Z32=Escalas!$B$7),Escalas!$G$7,IF(AND(Z32=Escalas!$B$8),Escalas!$G$8,IF(AND(Z32=Escalas!$B$9),Escalas!$G$9,IF(AND(Z32=Escalas!$B$10),Escalas!$G$10)))))</f>
        <v>3</v>
      </c>
      <c r="AB32" s="122" t="s">
        <v>93</v>
      </c>
      <c r="AC32" s="122">
        <f>IF(AND(AB32=Escalas!$B$16),Escalas!$G$16,IF(AND(AB32=Escalas!$B$17),Escalas!$G$17,IF(AND(AB32=Escalas!$B$18),Escalas!$G$18,IF(AND(AB32=Escalas!$B$19),Escalas!$G$19,IF(AND(AB32=Escalas!$B$20),Escalas!$G$20)))))</f>
        <v>4</v>
      </c>
      <c r="AD32" s="75">
        <f t="shared" si="7"/>
        <v>12</v>
      </c>
      <c r="AE32" s="75" t="str">
        <f>+IF(AND(AD32&gt;=15,AD32&lt;=25),Escalas!$S$6,IF(AND(AD32&gt;=10,AD32&lt;=12),Escalas!$S$7,IF(AND(AD32&gt;=5,AD32&lt;=9),Escalas!$S$8,IF(AND(AD32&gt;=3,AD32&lt;=4),Escalas!$S$9,IF(AND(AD32&gt;=1,AD32&lt;=2),Escalas!$S$10)))))</f>
        <v xml:space="preserve">Importante </v>
      </c>
      <c r="AF32" s="123" t="s">
        <v>216</v>
      </c>
      <c r="AG32" s="83" t="s">
        <v>268</v>
      </c>
      <c r="AH32" s="127" t="s">
        <v>260</v>
      </c>
      <c r="AI32" s="127"/>
    </row>
    <row r="33" spans="1:35" s="72" customFormat="1" ht="51" customHeight="1" x14ac:dyDescent="0.2">
      <c r="A33" s="126"/>
      <c r="B33" s="126"/>
      <c r="C33" s="73" t="s">
        <v>176</v>
      </c>
      <c r="D33" s="73" t="s">
        <v>276</v>
      </c>
      <c r="E33" s="122" t="s">
        <v>41</v>
      </c>
      <c r="F33" s="122">
        <f>IF(AND(E33=Escalas!$B$6),Escalas!$G$6,IF(AND(E33=Escalas!$B$7),Escalas!$G$7,IF(AND(E33=Escalas!$B$8),Escalas!$G$8,IF(AND(E33=Escalas!$B$9),Escalas!$G$9,IF(AND(E33=Escalas!$B$10),Escalas!$G$10)))))</f>
        <v>4</v>
      </c>
      <c r="G33" s="122" t="s">
        <v>9</v>
      </c>
      <c r="H33" s="122">
        <f>IF(AND(G33=Escalas!$B$16),Escalas!$G$16,IF(AND(G33=Escalas!$B$17),Escalas!$G$17,IF(AND(G33=Escalas!$B$18),Escalas!$G$18,IF(AND(G33=Escalas!$B$19),Escalas!$G$19,IF(AND(G33=Escalas!$B$20),Escalas!$G$20)))))</f>
        <v>5</v>
      </c>
      <c r="I33" s="75">
        <f t="shared" si="4"/>
        <v>20</v>
      </c>
      <c r="J33" s="75" t="str">
        <f>+IF(AND(I33&gt;=15,I33&lt;=25),Escalas!$S$6,IF(AND(I33&gt;=10,I33&lt;=12),Escalas!$S$7,IF(AND(I33&gt;=5,I33&lt;=9),Escalas!$S$8,IF(AND(I33&gt;=3,I33&lt;=4),Escalas!$S$9,IF(AND(I33&gt;=1,G&lt;=2),Escalas!$S$10)))))</f>
        <v>Inaceptable</v>
      </c>
      <c r="K33" s="75" t="s">
        <v>6</v>
      </c>
      <c r="L33" s="75" t="str">
        <f>+IF(AND(J33=Escalas!$B$28,K33=Escalas!$C$28),Escalas!$D$28,IF(AND(J33=Escalas!$B$29,K33=Escalas!$C$28),Escalas!$D$28,IF(AND(J33=Escalas!$B$30,K33=Escalas!$C$28),Escalas!$D$28,IF(AND(J33=Escalas!$B$31,K33=Escalas!$C$31),Escalas!$D$28,IF(AND(J33=Escalas!$B$32,K33=Escalas!$C$32),Escalas!$D$32,IF(AND(J33=Escalas!$B$33,K33=Escalas!$C$33),Escalas!$D$32,IF(AND(J33=Escalas!$B$34,K33=Escalas!$C$33),Escalas!$D$32,IF(AND(J33=Escalas!$B$35,K33=Escalas!$C$33),Escalas!$D$32,IF(AND(J33=Escalas!$B$36,K33=Escalas!$C$36),Escalas!$D$32,IF(AND(J33=Escalas!$B$37,K33=Escalas!$C$37),Escalas!$D$37,IF(AND(J33=Escalas!$B$38,K33=Escalas!$C$38),Escalas!$D$37,IF(AND(J33=Escalas!$B$39,K33=Escalas!$C$39),Escalas!$D$37,IF(AND(J33=Escalas!$B$40,K33=Escalas!$C$39),Escalas!$D$37,IF(AND(J33=Escalas!$B$41,K33=Escalas!$C$39),Escalas!$D$37,IF(AND(J33=Escalas!$B$42,K33=Escalas!$C$39),Escalas!$D$37)))))))))))))))</f>
        <v>I</v>
      </c>
      <c r="M33" s="114" t="s">
        <v>179</v>
      </c>
      <c r="N33" s="75">
        <v>1</v>
      </c>
      <c r="O33" s="75">
        <v>3</v>
      </c>
      <c r="P33" s="75">
        <v>1</v>
      </c>
      <c r="Q33" s="75">
        <v>1</v>
      </c>
      <c r="R33" s="75">
        <v>1</v>
      </c>
      <c r="S33" s="75">
        <v>1</v>
      </c>
      <c r="T33" s="75">
        <v>1</v>
      </c>
      <c r="U33" s="75">
        <v>1</v>
      </c>
      <c r="V33" s="77">
        <f t="shared" si="5"/>
        <v>10</v>
      </c>
      <c r="W33" s="75">
        <v>2</v>
      </c>
      <c r="X33" s="75">
        <v>3</v>
      </c>
      <c r="Y33" s="77">
        <f t="shared" si="6"/>
        <v>5</v>
      </c>
      <c r="Z33" s="122" t="s">
        <v>80</v>
      </c>
      <c r="AA33" s="122">
        <f>IF(AND(Z33=Escalas!$B$6),Escalas!$G$6,IF(AND(Z33=Escalas!$B$7),Escalas!$G$7,IF(AND(Z33=Escalas!$B$8),Escalas!$G$8,IF(AND(Z33=Escalas!$B$9),Escalas!$G$9,IF(AND(Z33=Escalas!$B$10),Escalas!$G$10)))))</f>
        <v>1</v>
      </c>
      <c r="AB33" s="122" t="s">
        <v>9</v>
      </c>
      <c r="AC33" s="122">
        <f>IF(AND(AB33=Escalas!$B$16),Escalas!$G$16,IF(AND(AB33=Escalas!$B$17),Escalas!$G$17,IF(AND(AB33=Escalas!$B$18),Escalas!$G$18,IF(AND(AB33=Escalas!$B$19),Escalas!$G$19,IF(AND(AB33=Escalas!$B$20),Escalas!$G$20)))))</f>
        <v>5</v>
      </c>
      <c r="AD33" s="75">
        <f t="shared" si="7"/>
        <v>5</v>
      </c>
      <c r="AE33" s="75" t="str">
        <f>+IF(AND(AD33&gt;=15,AD33&lt;=25),Escalas!$S$6,IF(AND(AD33&gt;=10,AD33&lt;=12),Escalas!$S$7,IF(AND(AD33&gt;=5,AD33&lt;=9),Escalas!$S$8,IF(AND(AD33&gt;=3,AD33&lt;=4),Escalas!$S$9,IF(AND(AD33&gt;=1,AD33&lt;=2),Escalas!$S$10)))))</f>
        <v>Moderado</v>
      </c>
      <c r="AF33" s="123" t="s">
        <v>216</v>
      </c>
      <c r="AG33" s="142" t="s">
        <v>271</v>
      </c>
      <c r="AH33" s="127" t="s">
        <v>290</v>
      </c>
      <c r="AI33" s="127"/>
    </row>
    <row r="34" spans="1:35" s="72" customFormat="1" ht="43.5" customHeight="1" x14ac:dyDescent="0.2">
      <c r="A34" s="126"/>
      <c r="B34" s="126"/>
      <c r="C34" s="73" t="s">
        <v>291</v>
      </c>
      <c r="D34" s="82" t="s">
        <v>432</v>
      </c>
      <c r="E34" s="122" t="s">
        <v>41</v>
      </c>
      <c r="F34" s="122">
        <f>IF(AND(E34=Escalas!$B$6),Escalas!$G$6,IF(AND(E34=Escalas!$B$7),Escalas!$G$7,IF(AND(E34=Escalas!$B$8),Escalas!$G$8,IF(AND(E34=Escalas!$B$9),Escalas!$G$9,IF(AND(E34=Escalas!$B$10),Escalas!$G$10)))))</f>
        <v>4</v>
      </c>
      <c r="G34" s="122" t="s">
        <v>9</v>
      </c>
      <c r="H34" s="122">
        <f>IF(AND(G34=Escalas!$B$16),Escalas!$G$16,IF(AND(G34=Escalas!$B$17),Escalas!$G$17,IF(AND(G34=Escalas!$B$18),Escalas!$G$18,IF(AND(G34=Escalas!$B$19),Escalas!$G$19,IF(AND(G34=Escalas!$B$20),Escalas!$G$20)))))</f>
        <v>5</v>
      </c>
      <c r="I34" s="75">
        <f t="shared" si="4"/>
        <v>20</v>
      </c>
      <c r="J34" s="75" t="str">
        <f>+IF(AND(I34&gt;=15,I34&lt;=25),Escalas!$S$6,IF(AND(I34&gt;=10,I34&lt;=12),Escalas!$S$7,IF(AND(I34&gt;=5,I34&lt;=9),Escalas!$S$8,IF(AND(I34&gt;=3,I34&lt;=4),Escalas!$S$9,IF(AND(I34&gt;=1,G&lt;=2),Escalas!$S$10)))))</f>
        <v>Inaceptable</v>
      </c>
      <c r="K34" s="75" t="s">
        <v>6</v>
      </c>
      <c r="L34" s="75" t="str">
        <f>+IF(AND(J34=Escalas!$B$28,K34=Escalas!$C$28),Escalas!$D$28,IF(AND(J34=Escalas!$B$29,K34=Escalas!$C$28),Escalas!$D$28,IF(AND(J34=Escalas!$B$30,K34=Escalas!$C$28),Escalas!$D$28,IF(AND(J34=Escalas!$B$31,K34=Escalas!$C$31),Escalas!$D$28,IF(AND(J34=Escalas!$B$32,K34=Escalas!$C$32),Escalas!$D$32,IF(AND(J34=Escalas!$B$33,K34=Escalas!$C$33),Escalas!$D$32,IF(AND(J34=Escalas!$B$34,K34=Escalas!$C$33),Escalas!$D$32,IF(AND(J34=Escalas!$B$35,K34=Escalas!$C$33),Escalas!$D$32,IF(AND(J34=Escalas!$B$36,K34=Escalas!$C$36),Escalas!$D$32,IF(AND(J34=Escalas!$B$37,K34=Escalas!$C$37),Escalas!$D$37,IF(AND(J34=Escalas!$B$38,K34=Escalas!$C$38),Escalas!$D$37,IF(AND(J34=Escalas!$B$39,K34=Escalas!$C$39),Escalas!$D$37,IF(AND(J34=Escalas!$B$40,K34=Escalas!$C$39),Escalas!$D$37,IF(AND(J34=Escalas!$B$41,K34=Escalas!$C$39),Escalas!$D$37,IF(AND(J34=Escalas!$B$42,K34=Escalas!$C$39),Escalas!$D$37)))))))))))))))</f>
        <v>I</v>
      </c>
      <c r="M34" s="114" t="s">
        <v>180</v>
      </c>
      <c r="N34" s="75">
        <v>1</v>
      </c>
      <c r="O34" s="75">
        <v>3</v>
      </c>
      <c r="P34" s="75">
        <v>1</v>
      </c>
      <c r="Q34" s="75">
        <v>1</v>
      </c>
      <c r="R34" s="75">
        <v>1</v>
      </c>
      <c r="S34" s="75">
        <v>1</v>
      </c>
      <c r="T34" s="75">
        <v>1</v>
      </c>
      <c r="U34" s="75">
        <v>1</v>
      </c>
      <c r="V34" s="77">
        <f t="shared" si="5"/>
        <v>10</v>
      </c>
      <c r="W34" s="75">
        <v>2</v>
      </c>
      <c r="X34" s="75">
        <v>3</v>
      </c>
      <c r="Y34" s="77">
        <f t="shared" si="6"/>
        <v>5</v>
      </c>
      <c r="Z34" s="122" t="s">
        <v>80</v>
      </c>
      <c r="AA34" s="122">
        <f>IF(AND(Z34=Escalas!$B$6),Escalas!$G$6,IF(AND(Z34=Escalas!$B$7),Escalas!$G$7,IF(AND(Z34=Escalas!$B$8),Escalas!$G$8,IF(AND(Z34=Escalas!$B$9),Escalas!$G$9,IF(AND(Z34=Escalas!$B$10),Escalas!$G$10)))))</f>
        <v>1</v>
      </c>
      <c r="AB34" s="122" t="s">
        <v>9</v>
      </c>
      <c r="AC34" s="122">
        <f>IF(AND(AB34=Escalas!$B$16),Escalas!$G$16,IF(AND(AB34=Escalas!$B$17),Escalas!$G$17,IF(AND(AB34=Escalas!$B$18),Escalas!$G$18,IF(AND(AB34=Escalas!$B$19),Escalas!$G$19,IF(AND(AB34=Escalas!$B$20),Escalas!$G$20)))))</f>
        <v>5</v>
      </c>
      <c r="AD34" s="75">
        <f t="shared" si="7"/>
        <v>5</v>
      </c>
      <c r="AE34" s="75" t="str">
        <f>+IF(AND(AD34&gt;=15,AD34&lt;=25),Escalas!$S$6,IF(AND(AD34&gt;=10,AD34&lt;=12),Escalas!$S$7,IF(AND(AD34&gt;=5,AD34&lt;=9),Escalas!$S$8,IF(AND(AD34&gt;=3,AD34&lt;=4),Escalas!$S$9,IF(AND(AD34&gt;=1,AD34&lt;=2),Escalas!$S$10)))))</f>
        <v>Moderado</v>
      </c>
      <c r="AF34" s="123" t="s">
        <v>216</v>
      </c>
      <c r="AG34" s="142"/>
      <c r="AH34" s="127" t="s">
        <v>292</v>
      </c>
      <c r="AI34" s="127"/>
    </row>
    <row r="35" spans="1:35" s="72" customFormat="1" ht="57.75" customHeight="1" x14ac:dyDescent="0.2">
      <c r="A35" s="126"/>
      <c r="B35" s="126"/>
      <c r="C35" s="73" t="s">
        <v>181</v>
      </c>
      <c r="D35" s="73" t="s">
        <v>274</v>
      </c>
      <c r="E35" s="122" t="s">
        <v>41</v>
      </c>
      <c r="F35" s="122">
        <f>IF(AND(E35=Escalas!$B$6),Escalas!$G$6,IF(AND(E35=Escalas!$B$7),Escalas!$G$7,IF(AND(E35=Escalas!$B$8),Escalas!$G$8,IF(AND(E35=Escalas!$B$9),Escalas!$G$9,IF(AND(E35=Escalas!$B$10),Escalas!$G$10)))))</f>
        <v>4</v>
      </c>
      <c r="G35" s="122" t="s">
        <v>9</v>
      </c>
      <c r="H35" s="122">
        <f>IF(AND(G35=Escalas!$B$16),Escalas!$G$16,IF(AND(G35=Escalas!$B$17),Escalas!$G$17,IF(AND(G35=Escalas!$B$18),Escalas!$G$18,IF(AND(G35=Escalas!$B$19),Escalas!$G$19,IF(AND(G35=Escalas!$B$20),Escalas!$G$20)))))</f>
        <v>5</v>
      </c>
      <c r="I35" s="75">
        <f t="shared" si="4"/>
        <v>20</v>
      </c>
      <c r="J35" s="75" t="str">
        <f>+IF(AND(I35&gt;=15,I35&lt;=25),Escalas!$S$6,IF(AND(I35&gt;=10,I35&lt;=12),Escalas!$S$7,IF(AND(I35&gt;=5,I35&lt;=9),Escalas!$S$8,IF(AND(I35&gt;=3,I35&lt;=4),Escalas!$S$9,IF(AND(I35&gt;=1,G&lt;=2),Escalas!$S$10)))))</f>
        <v>Inaceptable</v>
      </c>
      <c r="K35" s="75" t="s">
        <v>6</v>
      </c>
      <c r="L35" s="75" t="str">
        <f>+IF(AND(J35=Escalas!$B$28,K35=Escalas!$C$28),Escalas!$D$28,IF(AND(J35=Escalas!$B$29,K35=Escalas!$C$28),Escalas!$D$28,IF(AND(J35=Escalas!$B$30,K35=Escalas!$C$28),Escalas!$D$28,IF(AND(J35=Escalas!$B$31,K35=Escalas!$C$31),Escalas!$D$28,IF(AND(J35=Escalas!$B$32,K35=Escalas!$C$32),Escalas!$D$32,IF(AND(J35=Escalas!$B$33,K35=Escalas!$C$33),Escalas!$D$32,IF(AND(J35=Escalas!$B$34,K35=Escalas!$C$33),Escalas!$D$32,IF(AND(J35=Escalas!$B$35,K35=Escalas!$C$33),Escalas!$D$32,IF(AND(J35=Escalas!$B$36,K35=Escalas!$C$36),Escalas!$D$32,IF(AND(J35=Escalas!$B$37,K35=Escalas!$C$37),Escalas!$D$37,IF(AND(J35=Escalas!$B$38,K35=Escalas!$C$38),Escalas!$D$37,IF(AND(J35=Escalas!$B$39,K35=Escalas!$C$39),Escalas!$D$37,IF(AND(J35=Escalas!$B$40,K35=Escalas!$C$39),Escalas!$D$37,IF(AND(J35=Escalas!$B$41,K35=Escalas!$C$39),Escalas!$D$37,IF(AND(J35=Escalas!$B$42,K35=Escalas!$C$39),Escalas!$D$37)))))))))))))))</f>
        <v>I</v>
      </c>
      <c r="M35" s="114" t="s">
        <v>177</v>
      </c>
      <c r="N35" s="75">
        <v>1</v>
      </c>
      <c r="O35" s="75">
        <v>3</v>
      </c>
      <c r="P35" s="75">
        <v>1</v>
      </c>
      <c r="Q35" s="75">
        <v>1</v>
      </c>
      <c r="R35" s="75">
        <v>1</v>
      </c>
      <c r="S35" s="75">
        <v>1</v>
      </c>
      <c r="T35" s="75">
        <v>1</v>
      </c>
      <c r="U35" s="75">
        <v>1</v>
      </c>
      <c r="V35" s="77">
        <f t="shared" si="5"/>
        <v>10</v>
      </c>
      <c r="W35" s="75">
        <v>2</v>
      </c>
      <c r="X35" s="75">
        <v>3</v>
      </c>
      <c r="Y35" s="77">
        <f t="shared" si="6"/>
        <v>5</v>
      </c>
      <c r="Z35" s="122" t="s">
        <v>80</v>
      </c>
      <c r="AA35" s="122">
        <f>IF(AND(Z35=Escalas!$B$6),Escalas!$G$6,IF(AND(Z35=Escalas!$B$7),Escalas!$G$7,IF(AND(Z35=Escalas!$B$8),Escalas!$G$8,IF(AND(Z35=Escalas!$B$9),Escalas!$G$9,IF(AND(Z35=Escalas!$B$10),Escalas!$G$10)))))</f>
        <v>1</v>
      </c>
      <c r="AB35" s="122" t="s">
        <v>9</v>
      </c>
      <c r="AC35" s="122">
        <f>IF(AND(AB35=Escalas!$B$16),Escalas!$G$16,IF(AND(AB35=Escalas!$B$17),Escalas!$G$17,IF(AND(AB35=Escalas!$B$18),Escalas!$G$18,IF(AND(AB35=Escalas!$B$19),Escalas!$G$19,IF(AND(AB35=Escalas!$B$20),Escalas!$G$20)))))</f>
        <v>5</v>
      </c>
      <c r="AD35" s="75">
        <f t="shared" si="7"/>
        <v>5</v>
      </c>
      <c r="AE35" s="75" t="str">
        <f>+IF(AND(AD35&gt;=15,AD35&lt;=25),Escalas!$S$6,IF(AND(AD35&gt;=10,AD35&lt;=12),Escalas!$S$7,IF(AND(AD35&gt;=5,AD35&lt;=9),Escalas!$S$8,IF(AND(AD35&gt;=3,AD35&lt;=4),Escalas!$S$9,IF(AND(AD35&gt;=1,AD35&lt;=2),Escalas!$S$10)))))</f>
        <v>Moderado</v>
      </c>
      <c r="AF35" s="123" t="s">
        <v>216</v>
      </c>
      <c r="AG35" s="141"/>
      <c r="AH35" s="136" t="s">
        <v>433</v>
      </c>
      <c r="AI35" s="136"/>
    </row>
    <row r="36" spans="1:35" s="72" customFormat="1" ht="71.25" customHeight="1" x14ac:dyDescent="0.2">
      <c r="A36" s="126"/>
      <c r="B36" s="126"/>
      <c r="C36" s="73" t="s">
        <v>293</v>
      </c>
      <c r="D36" s="73" t="s">
        <v>278</v>
      </c>
      <c r="E36" s="122" t="s">
        <v>41</v>
      </c>
      <c r="F36" s="122">
        <f>IF(AND(E36=Escalas!$B$6),Escalas!$G$6,IF(AND(E36=Escalas!$B$7),Escalas!$G$7,IF(AND(E36=Escalas!$B$8),Escalas!$G$8,IF(AND(E36=Escalas!$B$9),Escalas!$G$9,IF(AND(E36=Escalas!$B$10),Escalas!$G$10)))))</f>
        <v>4</v>
      </c>
      <c r="G36" s="122" t="s">
        <v>9</v>
      </c>
      <c r="H36" s="122">
        <f>IF(AND(G36=Escalas!$B$16),Escalas!$G$16,IF(AND(G36=Escalas!$B$17),Escalas!$G$17,IF(AND(G36=Escalas!$B$18),Escalas!$G$18,IF(AND(G36=Escalas!$B$19),Escalas!$G$19,IF(AND(G36=Escalas!$B$20),Escalas!$G$20)))))</f>
        <v>5</v>
      </c>
      <c r="I36" s="75">
        <f t="shared" si="4"/>
        <v>20</v>
      </c>
      <c r="J36" s="75" t="str">
        <f>+IF(AND(I36&gt;=15,I36&lt;=25),Escalas!$S$6,IF(AND(I36&gt;=10,I36&lt;=12),Escalas!$S$7,IF(AND(I36&gt;=5,I36&lt;=9),Escalas!$S$8,IF(AND(I36&gt;=3,I36&lt;=4),Escalas!$S$9,IF(AND(I36&gt;=1,G&lt;=2),Escalas!$S$10)))))</f>
        <v>Inaceptable</v>
      </c>
      <c r="K36" s="75" t="s">
        <v>6</v>
      </c>
      <c r="L36" s="75" t="str">
        <f>+IF(AND(J36=Escalas!$B$28,K36=Escalas!$C$28),Escalas!$D$28,IF(AND(J36=Escalas!$B$29,K36=Escalas!$C$28),Escalas!$D$28,IF(AND(J36=Escalas!$B$30,K36=Escalas!$C$28),Escalas!$D$28,IF(AND(J36=Escalas!$B$31,K36=Escalas!$C$31),Escalas!$D$28,IF(AND(J36=Escalas!$B$32,K36=Escalas!$C$32),Escalas!$D$32,IF(AND(J36=Escalas!$B$33,K36=Escalas!$C$33),Escalas!$D$32,IF(AND(J36=Escalas!$B$34,K36=Escalas!$C$33),Escalas!$D$32,IF(AND(J36=Escalas!$B$35,K36=Escalas!$C$33),Escalas!$D$32,IF(AND(J36=Escalas!$B$36,K36=Escalas!$C$36),Escalas!$D$32,IF(AND(J36=Escalas!$B$37,K36=Escalas!$C$37),Escalas!$D$37,IF(AND(J36=Escalas!$B$38,K36=Escalas!$C$38),Escalas!$D$37,IF(AND(J36=Escalas!$B$39,K36=Escalas!$C$39),Escalas!$D$37,IF(AND(J36=Escalas!$B$40,K36=Escalas!$C$39),Escalas!$D$37,IF(AND(J36=Escalas!$B$41,K36=Escalas!$C$39),Escalas!$D$37,IF(AND(J36=Escalas!$B$42,K36=Escalas!$C$39),Escalas!$D$37)))))))))))))))</f>
        <v>I</v>
      </c>
      <c r="M36" s="114" t="s">
        <v>177</v>
      </c>
      <c r="N36" s="75">
        <v>1</v>
      </c>
      <c r="O36" s="75">
        <v>3</v>
      </c>
      <c r="P36" s="75">
        <v>1</v>
      </c>
      <c r="Q36" s="75">
        <v>1</v>
      </c>
      <c r="R36" s="75">
        <v>1</v>
      </c>
      <c r="S36" s="75">
        <v>1</v>
      </c>
      <c r="T36" s="75">
        <v>1</v>
      </c>
      <c r="U36" s="75">
        <v>1</v>
      </c>
      <c r="V36" s="77">
        <f t="shared" si="5"/>
        <v>10</v>
      </c>
      <c r="W36" s="75">
        <v>2</v>
      </c>
      <c r="X36" s="75">
        <v>3</v>
      </c>
      <c r="Y36" s="77">
        <f t="shared" si="6"/>
        <v>5</v>
      </c>
      <c r="Z36" s="122" t="s">
        <v>80</v>
      </c>
      <c r="AA36" s="122">
        <f>IF(AND(Z36=Escalas!$B$6),Escalas!$G$6,IF(AND(Z36=Escalas!$B$7),Escalas!$G$7,IF(AND(Z36=Escalas!$B$8),Escalas!$G$8,IF(AND(Z36=Escalas!$B$9),Escalas!$G$9,IF(AND(Z36=Escalas!$B$10),Escalas!$G$10)))))</f>
        <v>1</v>
      </c>
      <c r="AB36" s="122" t="s">
        <v>9</v>
      </c>
      <c r="AC36" s="122">
        <f>IF(AND(AB36=Escalas!$B$16),Escalas!$G$16,IF(AND(AB36=Escalas!$B$17),Escalas!$G$17,IF(AND(AB36=Escalas!$B$18),Escalas!$G$18,IF(AND(AB36=Escalas!$B$19),Escalas!$G$19,IF(AND(AB36=Escalas!$B$20),Escalas!$G$20)))))</f>
        <v>5</v>
      </c>
      <c r="AD36" s="75">
        <f t="shared" si="7"/>
        <v>5</v>
      </c>
      <c r="AE36" s="75" t="str">
        <f>+IF(AND(AD36&gt;=15,AD36&lt;=25),Escalas!$S$6,IF(AND(AD36&gt;=10,AD36&lt;=12),Escalas!$S$7,IF(AND(AD36&gt;=5,AD36&lt;=9),Escalas!$S$8,IF(AND(AD36&gt;=3,AD36&lt;=4),Escalas!$S$9,IF(AND(AD36&gt;=1,AD36&lt;=2),Escalas!$S$10)))))</f>
        <v>Moderado</v>
      </c>
      <c r="AF36" s="123" t="s">
        <v>216</v>
      </c>
      <c r="AG36" s="140" t="s">
        <v>277</v>
      </c>
      <c r="AH36" s="136" t="s">
        <v>434</v>
      </c>
      <c r="AI36" s="136"/>
    </row>
    <row r="37" spans="1:35" s="72" customFormat="1" ht="32.25" customHeight="1" x14ac:dyDescent="0.2">
      <c r="A37" s="126"/>
      <c r="B37" s="126"/>
      <c r="C37" s="73" t="s">
        <v>294</v>
      </c>
      <c r="D37" s="73" t="s">
        <v>295</v>
      </c>
      <c r="E37" s="122" t="s">
        <v>41</v>
      </c>
      <c r="F37" s="122">
        <f>IF(AND(E37=Escalas!$B$6),Escalas!$G$6,IF(AND(E37=Escalas!$B$7),Escalas!$G$7,IF(AND(E37=Escalas!$B$8),Escalas!$G$8,IF(AND(E37=Escalas!$B$9),Escalas!$G$9,IF(AND(E37=Escalas!$B$10),Escalas!$G$10)))))</f>
        <v>4</v>
      </c>
      <c r="G37" s="122" t="s">
        <v>9</v>
      </c>
      <c r="H37" s="122">
        <f>IF(AND(G37=Escalas!$B$16),Escalas!$G$16,IF(AND(G37=Escalas!$B$17),Escalas!$G$17,IF(AND(G37=Escalas!$B$18),Escalas!$G$18,IF(AND(G37=Escalas!$B$19),Escalas!$G$19,IF(AND(G37=Escalas!$B$20),Escalas!$G$20)))))</f>
        <v>5</v>
      </c>
      <c r="I37" s="75">
        <f t="shared" si="4"/>
        <v>20</v>
      </c>
      <c r="J37" s="75" t="str">
        <f>+IF(AND(I37&gt;=15,I37&lt;=25),Escalas!$S$6,IF(AND(I37&gt;=10,I37&lt;=12),Escalas!$S$7,IF(AND(I37&gt;=5,I37&lt;=9),Escalas!$S$8,IF(AND(I37&gt;=3,I37&lt;=4),Escalas!$S$9,IF(AND(I37&gt;=1,G&lt;=2),Escalas!$S$10)))))</f>
        <v>Inaceptable</v>
      </c>
      <c r="K37" s="75" t="s">
        <v>6</v>
      </c>
      <c r="L37" s="75" t="str">
        <f>+IF(AND(J37=Escalas!$B$28,K37=Escalas!$C$28),Escalas!$D$28,IF(AND(J37=Escalas!$B$29,K37=Escalas!$C$28),Escalas!$D$28,IF(AND(J37=Escalas!$B$30,K37=Escalas!$C$28),Escalas!$D$28,IF(AND(J37=Escalas!$B$31,K37=Escalas!$C$31),Escalas!$D$28,IF(AND(J37=Escalas!$B$32,K37=Escalas!$C$32),Escalas!$D$32,IF(AND(J37=Escalas!$B$33,K37=Escalas!$C$33),Escalas!$D$32,IF(AND(J37=Escalas!$B$34,K37=Escalas!$C$33),Escalas!$D$32,IF(AND(J37=Escalas!$B$35,K37=Escalas!$C$33),Escalas!$D$32,IF(AND(J37=Escalas!$B$36,K37=Escalas!$C$36),Escalas!$D$32,IF(AND(J37=Escalas!$B$37,K37=Escalas!$C$37),Escalas!$D$37,IF(AND(J37=Escalas!$B$38,K37=Escalas!$C$38),Escalas!$D$37,IF(AND(J37=Escalas!$B$39,K37=Escalas!$C$39),Escalas!$D$37,IF(AND(J37=Escalas!$B$40,K37=Escalas!$C$39),Escalas!$D$37,IF(AND(J37=Escalas!$B$41,K37=Escalas!$C$39),Escalas!$D$37,IF(AND(J37=Escalas!$B$42,K37=Escalas!$C$39),Escalas!$D$37)))))))))))))))</f>
        <v>I</v>
      </c>
      <c r="M37" s="114" t="s">
        <v>177</v>
      </c>
      <c r="N37" s="75">
        <v>1</v>
      </c>
      <c r="O37" s="75">
        <v>1</v>
      </c>
      <c r="P37" s="75">
        <v>1</v>
      </c>
      <c r="Q37" s="75">
        <v>1</v>
      </c>
      <c r="R37" s="75">
        <v>1</v>
      </c>
      <c r="S37" s="75">
        <v>1</v>
      </c>
      <c r="T37" s="75">
        <v>1</v>
      </c>
      <c r="U37" s="75">
        <v>1</v>
      </c>
      <c r="V37" s="77">
        <f t="shared" si="5"/>
        <v>8</v>
      </c>
      <c r="W37" s="75">
        <v>2</v>
      </c>
      <c r="X37" s="75">
        <v>3</v>
      </c>
      <c r="Y37" s="77">
        <f t="shared" si="6"/>
        <v>5</v>
      </c>
      <c r="Z37" s="122" t="s">
        <v>80</v>
      </c>
      <c r="AA37" s="122">
        <f>IF(AND(Z37=Escalas!$B$6),Escalas!$G$6,IF(AND(Z37=Escalas!$B$7),Escalas!$G$7,IF(AND(Z37=Escalas!$B$8),Escalas!$G$8,IF(AND(Z37=Escalas!$B$9),Escalas!$G$9,IF(AND(Z37=Escalas!$B$10),Escalas!$G$10)))))</f>
        <v>1</v>
      </c>
      <c r="AB37" s="122" t="s">
        <v>9</v>
      </c>
      <c r="AC37" s="122">
        <f>IF(AND(AB37=Escalas!$B$16),Escalas!$G$16,IF(AND(AB37=Escalas!$B$17),Escalas!$G$17,IF(AND(AB37=Escalas!$B$18),Escalas!$G$18,IF(AND(AB37=Escalas!$B$19),Escalas!$G$19,IF(AND(AB37=Escalas!$B$20),Escalas!$G$20)))))</f>
        <v>5</v>
      </c>
      <c r="AD37" s="75">
        <f t="shared" si="7"/>
        <v>5</v>
      </c>
      <c r="AE37" s="75" t="str">
        <f>+IF(AND(AD37&gt;=15,AD37&lt;=25),Escalas!$S$6,IF(AND(AD37&gt;=10,AD37&lt;=12),Escalas!$S$7,IF(AND(AD37&gt;=5,AD37&lt;=9),Escalas!$S$8,IF(AND(AD37&gt;=3,AD37&lt;=4),Escalas!$S$9,IF(AND(AD37&gt;=1,AD37&lt;=2),Escalas!$S$10)))))</f>
        <v>Moderado</v>
      </c>
      <c r="AF37" s="123" t="s">
        <v>216</v>
      </c>
      <c r="AG37" s="142"/>
      <c r="AH37" s="127" t="s">
        <v>62</v>
      </c>
      <c r="AI37" s="136"/>
    </row>
    <row r="38" spans="1:35" s="72" customFormat="1" ht="24" customHeight="1" x14ac:dyDescent="0.2">
      <c r="A38" s="126"/>
      <c r="B38" s="126"/>
      <c r="C38" s="73" t="s">
        <v>296</v>
      </c>
      <c r="D38" s="73" t="s">
        <v>295</v>
      </c>
      <c r="E38" s="122" t="s">
        <v>41</v>
      </c>
      <c r="F38" s="122">
        <f>IF(AND(E38=Escalas!$B$6),Escalas!$G$6,IF(AND(E38=Escalas!$B$7),Escalas!$G$7,IF(AND(E38=Escalas!$B$8),Escalas!$G$8,IF(AND(E38=Escalas!$B$9),Escalas!$G$9,IF(AND(E38=Escalas!$B$10),Escalas!$G$10)))))</f>
        <v>4</v>
      </c>
      <c r="G38" s="122" t="s">
        <v>9</v>
      </c>
      <c r="H38" s="122">
        <f>IF(AND(G38=Escalas!$B$16),Escalas!$G$16,IF(AND(G38=Escalas!$B$17),Escalas!$G$17,IF(AND(G38=Escalas!$B$18),Escalas!$G$18,IF(AND(G38=Escalas!$B$19),Escalas!$G$19,IF(AND(G38=Escalas!$B$20),Escalas!$G$20)))))</f>
        <v>5</v>
      </c>
      <c r="I38" s="75">
        <f t="shared" si="4"/>
        <v>20</v>
      </c>
      <c r="J38" s="75" t="str">
        <f>+IF(AND(I38&gt;=15,I38&lt;=25),Escalas!$S$6,IF(AND(I38&gt;=10,I38&lt;=12),Escalas!$S$7,IF(AND(I38&gt;=5,I38&lt;=9),Escalas!$S$8,IF(AND(I38&gt;=3,I38&lt;=4),Escalas!$S$9,IF(AND(I38&gt;=1,G&lt;=2),Escalas!$S$10)))))</f>
        <v>Inaceptable</v>
      </c>
      <c r="K38" s="75" t="s">
        <v>6</v>
      </c>
      <c r="L38" s="75" t="str">
        <f>+IF(AND(J38=Escalas!$B$28,K38=Escalas!$C$28),Escalas!$D$28,IF(AND(J38=Escalas!$B$29,K38=Escalas!$C$28),Escalas!$D$28,IF(AND(J38=Escalas!$B$30,K38=Escalas!$C$28),Escalas!$D$28,IF(AND(J38=Escalas!$B$31,K38=Escalas!$C$31),Escalas!$D$28,IF(AND(J38=Escalas!$B$32,K38=Escalas!$C$32),Escalas!$D$32,IF(AND(J38=Escalas!$B$33,K38=Escalas!$C$33),Escalas!$D$32,IF(AND(J38=Escalas!$B$34,K38=Escalas!$C$33),Escalas!$D$32,IF(AND(J38=Escalas!$B$35,K38=Escalas!$C$33),Escalas!$D$32,IF(AND(J38=Escalas!$B$36,K38=Escalas!$C$36),Escalas!$D$32,IF(AND(J38=Escalas!$B$37,K38=Escalas!$C$37),Escalas!$D$37,IF(AND(J38=Escalas!$B$38,K38=Escalas!$C$38),Escalas!$D$37,IF(AND(J38=Escalas!$B$39,K38=Escalas!$C$39),Escalas!$D$37,IF(AND(J38=Escalas!$B$40,K38=Escalas!$C$39),Escalas!$D$37,IF(AND(J38=Escalas!$B$41,K38=Escalas!$C$39),Escalas!$D$37,IF(AND(J38=Escalas!$B$42,K38=Escalas!$C$39),Escalas!$D$37)))))))))))))))</f>
        <v>I</v>
      </c>
      <c r="M38" s="114" t="s">
        <v>177</v>
      </c>
      <c r="N38" s="75">
        <v>1</v>
      </c>
      <c r="O38" s="75">
        <v>1</v>
      </c>
      <c r="P38" s="75">
        <v>1</v>
      </c>
      <c r="Q38" s="75">
        <v>1</v>
      </c>
      <c r="R38" s="75">
        <v>1</v>
      </c>
      <c r="S38" s="75">
        <v>1</v>
      </c>
      <c r="T38" s="75">
        <v>1</v>
      </c>
      <c r="U38" s="75">
        <v>1</v>
      </c>
      <c r="V38" s="77">
        <f t="shared" si="5"/>
        <v>8</v>
      </c>
      <c r="W38" s="75">
        <v>2</v>
      </c>
      <c r="X38" s="75">
        <v>3</v>
      </c>
      <c r="Y38" s="77">
        <f t="shared" si="6"/>
        <v>5</v>
      </c>
      <c r="Z38" s="122" t="s">
        <v>80</v>
      </c>
      <c r="AA38" s="122">
        <f>IF(AND(Z38=Escalas!$B$6),Escalas!$G$6,IF(AND(Z38=Escalas!$B$7),Escalas!$G$7,IF(AND(Z38=Escalas!$B$8),Escalas!$G$8,IF(AND(Z38=Escalas!$B$9),Escalas!$G$9,IF(AND(Z38=Escalas!$B$10),Escalas!$G$10)))))</f>
        <v>1</v>
      </c>
      <c r="AB38" s="122" t="s">
        <v>9</v>
      </c>
      <c r="AC38" s="122">
        <f>IF(AND(AB38=Escalas!$B$16),Escalas!$G$16,IF(AND(AB38=Escalas!$B$17),Escalas!$G$17,IF(AND(AB38=Escalas!$B$18),Escalas!$G$18,IF(AND(AB38=Escalas!$B$19),Escalas!$G$19,IF(AND(AB38=Escalas!$B$20),Escalas!$G$20)))))</f>
        <v>5</v>
      </c>
      <c r="AD38" s="75">
        <f t="shared" si="7"/>
        <v>5</v>
      </c>
      <c r="AE38" s="75" t="str">
        <f>+IF(AND(AD38&gt;=15,AD38&lt;=25),Escalas!$S$6,IF(AND(AD38&gt;=10,AD38&lt;=12),Escalas!$S$7,IF(AND(AD38&gt;=5,AD38&lt;=9),Escalas!$S$8,IF(AND(AD38&gt;=3,AD38&lt;=4),Escalas!$S$9,IF(AND(AD38&gt;=1,AD38&lt;=2),Escalas!$S$10)))))</f>
        <v>Moderado</v>
      </c>
      <c r="AF38" s="123" t="s">
        <v>216</v>
      </c>
      <c r="AG38" s="142"/>
      <c r="AH38" s="127" t="s">
        <v>63</v>
      </c>
      <c r="AI38" s="127"/>
    </row>
    <row r="39" spans="1:35" s="72" customFormat="1" ht="57.75" customHeight="1" x14ac:dyDescent="0.2">
      <c r="A39" s="126"/>
      <c r="B39" s="126"/>
      <c r="C39" s="73" t="s">
        <v>50</v>
      </c>
      <c r="D39" s="73" t="s">
        <v>282</v>
      </c>
      <c r="E39" s="122" t="s">
        <v>80</v>
      </c>
      <c r="F39" s="122">
        <f>IF(AND(E39=Escalas!$B$6),Escalas!$G$6,IF(AND(E39=Escalas!$B$7),Escalas!$G$7,IF(AND(E39=Escalas!$B$8),Escalas!$G$8,IF(AND(E39=Escalas!$B$9),Escalas!$G$9,IF(AND(E39=Escalas!$B$10),Escalas!$G$10)))))</f>
        <v>1</v>
      </c>
      <c r="G39" s="122" t="s">
        <v>9</v>
      </c>
      <c r="H39" s="122">
        <f>IF(AND(G39=Escalas!$B$16),Escalas!$G$16,IF(AND(G39=Escalas!$B$17),Escalas!$G$17,IF(AND(G39=Escalas!$B$18),Escalas!$G$18,IF(AND(G39=Escalas!$B$19),Escalas!$G$19,IF(AND(G39=Escalas!$B$20),Escalas!$G$20)))))</f>
        <v>5</v>
      </c>
      <c r="I39" s="75">
        <f t="shared" si="4"/>
        <v>5</v>
      </c>
      <c r="J39" s="75" t="str">
        <f>+IF(AND(I39&gt;=15,I39&lt;=25),Escalas!$S$6,IF(AND(I39&gt;=10,I39&lt;=12),Escalas!$S$7,IF(AND(I39&gt;=5,I39&lt;=9),Escalas!$S$8,IF(AND(I39&gt;=3,I39&lt;=4),Escalas!$S$9,IF(AND(I39&gt;=1,G&lt;=2),Escalas!$S$10)))))</f>
        <v>Moderado</v>
      </c>
      <c r="K39" s="75" t="s">
        <v>6</v>
      </c>
      <c r="L39" s="75" t="str">
        <f>+IF(AND(J39=Escalas!$B$28,K39=Escalas!$C$28),Escalas!$D$28,IF(AND(J39=Escalas!$B$29,K39=Escalas!$C$28),Escalas!$D$28,IF(AND(J39=Escalas!$B$30,K39=Escalas!$C$28),Escalas!$D$28,IF(AND(J39=Escalas!$B$31,K39=Escalas!$C$31),Escalas!$D$28,IF(AND(J39=Escalas!$B$32,K39=Escalas!$C$32),Escalas!$D$32,IF(AND(J39=Escalas!$B$33,K39=Escalas!$C$33),Escalas!$D$32,IF(AND(J39=Escalas!$B$34,K39=Escalas!$C$33),Escalas!$D$32,IF(AND(J39=Escalas!$B$35,K39=Escalas!$C$33),Escalas!$D$32,IF(AND(J39=Escalas!$B$36,K39=Escalas!$C$36),Escalas!$D$32,IF(AND(J39=Escalas!$B$37,K39=Escalas!$C$37),Escalas!$D$37,IF(AND(J39=Escalas!$B$38,K39=Escalas!$C$38),Escalas!$D$37,IF(AND(J39=Escalas!$B$39,K39=Escalas!$C$39),Escalas!$D$37,IF(AND(J39=Escalas!$B$40,K39=Escalas!$C$39),Escalas!$D$37,IF(AND(J39=Escalas!$B$41,K39=Escalas!$C$39),Escalas!$D$37,IF(AND(J39=Escalas!$B$42,K39=Escalas!$C$39),Escalas!$D$37)))))))))))))))</f>
        <v>II</v>
      </c>
      <c r="M39" s="114" t="s">
        <v>177</v>
      </c>
      <c r="N39" s="75">
        <v>1</v>
      </c>
      <c r="O39" s="75">
        <v>3</v>
      </c>
      <c r="P39" s="75">
        <v>1</v>
      </c>
      <c r="Q39" s="75">
        <v>1</v>
      </c>
      <c r="R39" s="75">
        <v>1</v>
      </c>
      <c r="S39" s="75">
        <v>1</v>
      </c>
      <c r="T39" s="75">
        <v>1</v>
      </c>
      <c r="U39" s="75">
        <v>1</v>
      </c>
      <c r="V39" s="77">
        <f t="shared" si="5"/>
        <v>10</v>
      </c>
      <c r="W39" s="75">
        <v>2</v>
      </c>
      <c r="X39" s="75">
        <v>3</v>
      </c>
      <c r="Y39" s="77">
        <f t="shared" si="6"/>
        <v>5</v>
      </c>
      <c r="Z39" s="122" t="s">
        <v>80</v>
      </c>
      <c r="AA39" s="122">
        <f>IF(AND(Z39=Escalas!$B$6),Escalas!$G$6,IF(AND(Z39=Escalas!$B$7),Escalas!$G$7,IF(AND(Z39=Escalas!$B$8),Escalas!$G$8,IF(AND(Z39=Escalas!$B$9),Escalas!$G$9,IF(AND(Z39=Escalas!$B$10),Escalas!$G$10)))))</f>
        <v>1</v>
      </c>
      <c r="AB39" s="122" t="s">
        <v>93</v>
      </c>
      <c r="AC39" s="122">
        <f>IF(AND(AB39=Escalas!$B$16),Escalas!$G$16,IF(AND(AB39=Escalas!$B$17),Escalas!$G$17,IF(AND(AB39=Escalas!$B$18),Escalas!$G$18,IF(AND(AB39=Escalas!$B$19),Escalas!$G$19,IF(AND(AB39=Escalas!$B$20),Escalas!$G$20)))))</f>
        <v>4</v>
      </c>
      <c r="AD39" s="75">
        <f t="shared" si="7"/>
        <v>4</v>
      </c>
      <c r="AE39" s="75" t="str">
        <f>+IF(AND(AD39&gt;=15,AD39&lt;=25),Escalas!$S$6,IF(AND(AD39&gt;=10,AD39&lt;=12),Escalas!$S$7,IF(AND(AD39&gt;=5,AD39&lt;=9),Escalas!$S$8,IF(AND(AD39&gt;=3,AD39&lt;=4),Escalas!$S$9,IF(AND(AD39&gt;=1,AD39&lt;=2),Escalas!$S$10)))))</f>
        <v xml:space="preserve">Tolerable </v>
      </c>
      <c r="AF39" s="123" t="s">
        <v>216</v>
      </c>
      <c r="AG39" s="142"/>
      <c r="AH39" s="127" t="s">
        <v>61</v>
      </c>
      <c r="AI39" s="127"/>
    </row>
    <row r="40" spans="1:35" s="72" customFormat="1" ht="40.5" customHeight="1" x14ac:dyDescent="0.2">
      <c r="A40" s="126"/>
      <c r="B40" s="126"/>
      <c r="C40" s="73" t="s">
        <v>280</v>
      </c>
      <c r="D40" s="73" t="s">
        <v>297</v>
      </c>
      <c r="E40" s="122" t="s">
        <v>80</v>
      </c>
      <c r="F40" s="122">
        <f>IF(AND(E40=Escalas!$B$6),Escalas!$G$6,IF(AND(E40=Escalas!$B$7),Escalas!$G$7,IF(AND(E40=Escalas!$B$8),Escalas!$G$8,IF(AND(E40=Escalas!$B$9),Escalas!$G$9,IF(AND(E40=Escalas!$B$10),Escalas!$G$10)))))</f>
        <v>1</v>
      </c>
      <c r="G40" s="122" t="s">
        <v>9</v>
      </c>
      <c r="H40" s="122">
        <f>IF(AND(G40=Escalas!$B$16),Escalas!$G$16,IF(AND(G40=Escalas!$B$17),Escalas!$G$17,IF(AND(G40=Escalas!$B$18),Escalas!$G$18,IF(AND(G40=Escalas!$B$19),Escalas!$G$19,IF(AND(G40=Escalas!$B$20),Escalas!$G$20)))))</f>
        <v>5</v>
      </c>
      <c r="I40" s="75">
        <f t="shared" si="4"/>
        <v>5</v>
      </c>
      <c r="J40" s="75" t="str">
        <f>+IF(AND(I40&gt;=15,I40&lt;=25),Escalas!$S$6,IF(AND(I40&gt;=10,I40&lt;=12),Escalas!$S$7,IF(AND(I40&gt;=5,I40&lt;=9),Escalas!$S$8,IF(AND(I40&gt;=3,I40&lt;=4),Escalas!$S$9,IF(AND(I40&gt;=1,G&lt;=2),Escalas!$S$10)))))</f>
        <v>Moderado</v>
      </c>
      <c r="K40" s="75" t="s">
        <v>6</v>
      </c>
      <c r="L40" s="75" t="str">
        <f>+IF(AND(J40=Escalas!$B$28,K40=Escalas!$C$28),Escalas!$D$28,IF(AND(J40=Escalas!$B$29,K40=Escalas!$C$28),Escalas!$D$28,IF(AND(J40=Escalas!$B$30,K40=Escalas!$C$28),Escalas!$D$28,IF(AND(J40=Escalas!$B$31,K40=Escalas!$C$31),Escalas!$D$28,IF(AND(J40=Escalas!$B$32,K40=Escalas!$C$32),Escalas!$D$32,IF(AND(J40=Escalas!$B$33,K40=Escalas!$C$33),Escalas!$D$32,IF(AND(J40=Escalas!$B$34,K40=Escalas!$C$33),Escalas!$D$32,IF(AND(J40=Escalas!$B$35,K40=Escalas!$C$33),Escalas!$D$32,IF(AND(J40=Escalas!$B$36,K40=Escalas!$C$36),Escalas!$D$32,IF(AND(J40=Escalas!$B$37,K40=Escalas!$C$37),Escalas!$D$37,IF(AND(J40=Escalas!$B$38,K40=Escalas!$C$38),Escalas!$D$37,IF(AND(J40=Escalas!$B$39,K40=Escalas!$C$39),Escalas!$D$37,IF(AND(J40=Escalas!$B$40,K40=Escalas!$C$39),Escalas!$D$37,IF(AND(J40=Escalas!$B$41,K40=Escalas!$C$39),Escalas!$D$37,IF(AND(J40=Escalas!$B$42,K40=Escalas!$C$39),Escalas!$D$37)))))))))))))))</f>
        <v>II</v>
      </c>
      <c r="M40" s="114" t="s">
        <v>182</v>
      </c>
      <c r="N40" s="75">
        <v>1</v>
      </c>
      <c r="O40" s="75">
        <v>3</v>
      </c>
      <c r="P40" s="75">
        <v>1</v>
      </c>
      <c r="Q40" s="75">
        <v>1</v>
      </c>
      <c r="R40" s="75">
        <v>1</v>
      </c>
      <c r="S40" s="75">
        <v>1</v>
      </c>
      <c r="T40" s="75">
        <v>1</v>
      </c>
      <c r="U40" s="75">
        <v>1</v>
      </c>
      <c r="V40" s="77">
        <f t="shared" si="5"/>
        <v>10</v>
      </c>
      <c r="W40" s="75">
        <v>2</v>
      </c>
      <c r="X40" s="75">
        <v>3</v>
      </c>
      <c r="Y40" s="77">
        <f t="shared" si="6"/>
        <v>5</v>
      </c>
      <c r="Z40" s="122" t="s">
        <v>80</v>
      </c>
      <c r="AA40" s="122">
        <f>IF(AND(Z40=Escalas!$B$6),Escalas!$G$6,IF(AND(Z40=Escalas!$B$7),Escalas!$G$7,IF(AND(Z40=Escalas!$B$8),Escalas!$G$8,IF(AND(Z40=Escalas!$B$9),Escalas!$G$9,IF(AND(Z40=Escalas!$B$10),Escalas!$G$10)))))</f>
        <v>1</v>
      </c>
      <c r="AB40" s="122" t="s">
        <v>93</v>
      </c>
      <c r="AC40" s="122">
        <f>IF(AND(AB40=Escalas!$B$16),Escalas!$G$16,IF(AND(AB40=Escalas!$B$17),Escalas!$G$17,IF(AND(AB40=Escalas!$B$18),Escalas!$G$18,IF(AND(AB40=Escalas!$B$19),Escalas!$G$19,IF(AND(AB40=Escalas!$B$20),Escalas!$G$20)))))</f>
        <v>4</v>
      </c>
      <c r="AD40" s="75">
        <f t="shared" si="7"/>
        <v>4</v>
      </c>
      <c r="AE40" s="75" t="str">
        <f>+IF(AND(AD40&gt;=15,AD40&lt;=25),Escalas!$S$6,IF(AND(AD40&gt;=10,AD40&lt;=12),Escalas!$S$7,IF(AND(AD40&gt;=5,AD40&lt;=9),Escalas!$S$8,IF(AND(AD40&gt;=3,AD40&lt;=4),Escalas!$S$9,IF(AND(AD40&gt;=1,AD40&lt;=2),Escalas!$S$10)))))</f>
        <v xml:space="preserve">Tolerable </v>
      </c>
      <c r="AF40" s="123" t="s">
        <v>216</v>
      </c>
      <c r="AG40" s="141"/>
      <c r="AH40" s="127" t="s">
        <v>61</v>
      </c>
      <c r="AI40" s="127"/>
    </row>
    <row r="41" spans="1:35" s="72" customFormat="1" ht="60.75" customHeight="1" x14ac:dyDescent="0.2">
      <c r="A41" s="126" t="s">
        <v>298</v>
      </c>
      <c r="B41" s="126" t="s">
        <v>299</v>
      </c>
      <c r="C41" s="73" t="s">
        <v>300</v>
      </c>
      <c r="D41" s="73" t="s">
        <v>301</v>
      </c>
      <c r="E41" s="122" t="s">
        <v>41</v>
      </c>
      <c r="F41" s="122">
        <f>IF(AND(E41=Escalas!$B$6),Escalas!$G$6,IF(AND(E41=Escalas!$B$7),Escalas!$G$7,IF(AND(E41=Escalas!$B$8),Escalas!$G$8,IF(AND(E41=Escalas!$B$9),Escalas!$G$9,IF(AND(E41=Escalas!$B$10),Escalas!$G$10)))))</f>
        <v>4</v>
      </c>
      <c r="G41" s="122" t="s">
        <v>93</v>
      </c>
      <c r="H41" s="122">
        <f>IF(AND(G41=Escalas!$B$16),Escalas!$G$16,IF(AND(G41=Escalas!$B$17),Escalas!$G$17,IF(AND(G41=Escalas!$B$18),Escalas!$G$18,IF(AND(G41=Escalas!$B$19),Escalas!$G$19,IF(AND(G41=Escalas!$B$20),Escalas!$G$20)))))</f>
        <v>4</v>
      </c>
      <c r="I41" s="75">
        <f t="shared" si="4"/>
        <v>16</v>
      </c>
      <c r="J41" s="75" t="str">
        <f>+IF(AND(I41&gt;=15,I41&lt;=25),Escalas!$S$6,IF(AND(I41&gt;=10,I41&lt;=12),Escalas!$S$7,IF(AND(I41&gt;=5,I41&lt;=9),Escalas!$S$8,IF(AND(I41&gt;=3,I41&lt;=4),Escalas!$S$9,IF(AND(I41&gt;=1,G&lt;=2),Escalas!$S$10)))))</f>
        <v>Inaceptable</v>
      </c>
      <c r="K41" s="75" t="s">
        <v>4</v>
      </c>
      <c r="L41" s="75" t="str">
        <f>+IF(AND(J41=Escalas!$B$28,K41=Escalas!$C$28),Escalas!$D$28,IF(AND(J41=Escalas!$B$29,K41=Escalas!$C$28),Escalas!$D$28,IF(AND(J41=Escalas!$B$30,K41=Escalas!$C$28),Escalas!$D$28,IF(AND(J41=Escalas!$B$31,K41=Escalas!$C$31),Escalas!$D$28,IF(AND(J41=Escalas!$B$32,K41=Escalas!$C$32),Escalas!$D$32,IF(AND(J41=Escalas!$B$33,K41=Escalas!$C$33),Escalas!$D$32,IF(AND(J41=Escalas!$B$34,K41=Escalas!$C$33),Escalas!$D$32,IF(AND(J41=Escalas!$B$35,K41=Escalas!$C$33),Escalas!$D$32,IF(AND(J41=Escalas!$B$36,K41=Escalas!$C$36),Escalas!$D$32,IF(AND(J41=Escalas!$B$37,K41=Escalas!$C$37),Escalas!$D$37,IF(AND(J41=Escalas!$B$38,K41=Escalas!$C$38),Escalas!$D$37,IF(AND(J41=Escalas!$B$39,K41=Escalas!$C$39),Escalas!$D$37,IF(AND(J41=Escalas!$B$40,K41=Escalas!$C$39),Escalas!$D$37,IF(AND(J41=Escalas!$B$41,K41=Escalas!$C$39),Escalas!$D$37,IF(AND(J41=Escalas!$B$42,K41=Escalas!$C$39),Escalas!$D$37)))))))))))))))</f>
        <v>II</v>
      </c>
      <c r="M41" s="114" t="s">
        <v>184</v>
      </c>
      <c r="N41" s="75">
        <v>1</v>
      </c>
      <c r="O41" s="75">
        <v>2</v>
      </c>
      <c r="P41" s="75">
        <v>3</v>
      </c>
      <c r="Q41" s="75">
        <v>1</v>
      </c>
      <c r="R41" s="75">
        <v>1</v>
      </c>
      <c r="S41" s="75">
        <v>1</v>
      </c>
      <c r="T41" s="75">
        <v>1</v>
      </c>
      <c r="U41" s="75">
        <v>1</v>
      </c>
      <c r="V41" s="77">
        <f t="shared" si="5"/>
        <v>11</v>
      </c>
      <c r="W41" s="75">
        <v>2</v>
      </c>
      <c r="X41" s="75">
        <v>3</v>
      </c>
      <c r="Y41" s="77">
        <f t="shared" si="6"/>
        <v>5</v>
      </c>
      <c r="Z41" s="122" t="s">
        <v>80</v>
      </c>
      <c r="AA41" s="122">
        <f>IF(AND(Z41=Escalas!$B$6),Escalas!$G$6,IF(AND(Z41=Escalas!$B$7),Escalas!$G$7,IF(AND(Z41=Escalas!$B$8),Escalas!$G$8,IF(AND(Z41=Escalas!$B$9),Escalas!$G$9,IF(AND(Z41=Escalas!$B$10),Escalas!$G$10)))))</f>
        <v>1</v>
      </c>
      <c r="AB41" s="122" t="s">
        <v>3</v>
      </c>
      <c r="AC41" s="122">
        <f>IF(AND(AB41=Escalas!$B$16),Escalas!$G$16,IF(AND(AB41=Escalas!$B$17),Escalas!$G$17,IF(AND(AB41=Escalas!$B$18),Escalas!$G$18,IF(AND(AB41=Escalas!$B$19),Escalas!$G$19,IF(AND(AB41=Escalas!$B$20),Escalas!$G$20)))))</f>
        <v>3</v>
      </c>
      <c r="AD41" s="75">
        <f t="shared" si="7"/>
        <v>3</v>
      </c>
      <c r="AE41" s="75" t="str">
        <f>+IF(AND(AD41&gt;=15,AD41&lt;=25),Escalas!$S$6,IF(AND(AD41&gt;=10,AD41&lt;=12),Escalas!$S$7,IF(AND(AD41&gt;=5,AD41&lt;=9),Escalas!$S$8,IF(AND(AD41&gt;=3,AD41&lt;=4),Escalas!$S$9,IF(AND(AD41&gt;=1,AD41&lt;=2),Escalas!$S$10)))))</f>
        <v xml:space="preserve">Tolerable </v>
      </c>
      <c r="AF41" s="123" t="s">
        <v>216</v>
      </c>
      <c r="AG41" s="80" t="s">
        <v>302</v>
      </c>
      <c r="AH41" s="127" t="s">
        <v>303</v>
      </c>
      <c r="AI41" s="127"/>
    </row>
    <row r="42" spans="1:35" s="72" customFormat="1" ht="63.75" customHeight="1" x14ac:dyDescent="0.2">
      <c r="A42" s="126"/>
      <c r="B42" s="126"/>
      <c r="C42" s="73" t="s">
        <v>304</v>
      </c>
      <c r="D42" s="73" t="s">
        <v>305</v>
      </c>
      <c r="E42" s="122" t="s">
        <v>41</v>
      </c>
      <c r="F42" s="122">
        <f>IF(AND(E42=Escalas!$B$6),Escalas!$G$6,IF(AND(E42=Escalas!$B$7),Escalas!$G$7,IF(AND(E42=Escalas!$B$8),Escalas!$G$8,IF(AND(E42=Escalas!$B$9),Escalas!$G$9,IF(AND(E42=Escalas!$B$10),Escalas!$G$10)))))</f>
        <v>4</v>
      </c>
      <c r="G42" s="122" t="s">
        <v>93</v>
      </c>
      <c r="H42" s="122">
        <f>IF(AND(G42=Escalas!$B$16),Escalas!$G$16,IF(AND(G42=Escalas!$B$17),Escalas!$G$17,IF(AND(G42=Escalas!$B$18),Escalas!$G$18,IF(AND(G42=Escalas!$B$19),Escalas!$G$19,IF(AND(G42=Escalas!$B$20),Escalas!$G$20)))))</f>
        <v>4</v>
      </c>
      <c r="I42" s="75">
        <f t="shared" si="4"/>
        <v>16</v>
      </c>
      <c r="J42" s="75" t="str">
        <f>+IF(AND(I42&gt;=15,I42&lt;=25),Escalas!$S$6,IF(AND(I42&gt;=10,I42&lt;=12),Escalas!$S$7,IF(AND(I42&gt;=5,I42&lt;=9),Escalas!$S$8,IF(AND(I42&gt;=3,I42&lt;=4),Escalas!$S$9,IF(AND(I42&gt;=1,G&lt;=2),Escalas!$S$10)))))</f>
        <v>Inaceptable</v>
      </c>
      <c r="K42" s="75" t="s">
        <v>4</v>
      </c>
      <c r="L42" s="75" t="str">
        <f>+IF(AND(J42=Escalas!$B$28,K42=Escalas!$C$28),Escalas!$D$28,IF(AND(J42=Escalas!$B$29,K42=Escalas!$C$28),Escalas!$D$28,IF(AND(J42=Escalas!$B$30,K42=Escalas!$C$28),Escalas!$D$28,IF(AND(J42=Escalas!$B$31,K42=Escalas!$C$31),Escalas!$D$28,IF(AND(J42=Escalas!$B$32,K42=Escalas!$C$32),Escalas!$D$32,IF(AND(J42=Escalas!$B$33,K42=Escalas!$C$33),Escalas!$D$32,IF(AND(J42=Escalas!$B$34,K42=Escalas!$C$33),Escalas!$D$32,IF(AND(J42=Escalas!$B$35,K42=Escalas!$C$33),Escalas!$D$32,IF(AND(J42=Escalas!$B$36,K42=Escalas!$C$36),Escalas!$D$32,IF(AND(J42=Escalas!$B$37,K42=Escalas!$C$37),Escalas!$D$37,IF(AND(J42=Escalas!$B$38,K42=Escalas!$C$38),Escalas!$D$37,IF(AND(J42=Escalas!$B$39,K42=Escalas!$C$39),Escalas!$D$37,IF(AND(J42=Escalas!$B$40,K42=Escalas!$C$39),Escalas!$D$37,IF(AND(J42=Escalas!$B$41,K42=Escalas!$C$39),Escalas!$D$37,IF(AND(J42=Escalas!$B$42,K42=Escalas!$C$39),Escalas!$D$37)))))))))))))))</f>
        <v>II</v>
      </c>
      <c r="M42" s="114" t="s">
        <v>185</v>
      </c>
      <c r="N42" s="75">
        <v>1</v>
      </c>
      <c r="O42" s="75">
        <v>2</v>
      </c>
      <c r="P42" s="75">
        <v>3</v>
      </c>
      <c r="Q42" s="75">
        <v>1</v>
      </c>
      <c r="R42" s="75">
        <v>1</v>
      </c>
      <c r="S42" s="75">
        <v>1</v>
      </c>
      <c r="T42" s="75">
        <v>1</v>
      </c>
      <c r="U42" s="75">
        <v>1</v>
      </c>
      <c r="V42" s="77">
        <f t="shared" si="5"/>
        <v>11</v>
      </c>
      <c r="W42" s="75">
        <v>2</v>
      </c>
      <c r="X42" s="75">
        <v>3</v>
      </c>
      <c r="Y42" s="77">
        <f t="shared" si="6"/>
        <v>5</v>
      </c>
      <c r="Z42" s="122" t="s">
        <v>80</v>
      </c>
      <c r="AA42" s="122">
        <f>IF(AND(Z42=Escalas!$B$6),Escalas!$G$6,IF(AND(Z42=Escalas!$B$7),Escalas!$G$7,IF(AND(Z42=Escalas!$B$8),Escalas!$G$8,IF(AND(Z42=Escalas!$B$9),Escalas!$G$9,IF(AND(Z42=Escalas!$B$10),Escalas!$G$10)))))</f>
        <v>1</v>
      </c>
      <c r="AB42" s="122" t="s">
        <v>3</v>
      </c>
      <c r="AC42" s="122">
        <f>IF(AND(AB42=Escalas!$B$16),Escalas!$G$16,IF(AND(AB42=Escalas!$B$17),Escalas!$G$17,IF(AND(AB42=Escalas!$B$18),Escalas!$G$18,IF(AND(AB42=Escalas!$B$19),Escalas!$G$19,IF(AND(AB42=Escalas!$B$20),Escalas!$G$20)))))</f>
        <v>3</v>
      </c>
      <c r="AD42" s="75">
        <f t="shared" si="7"/>
        <v>3</v>
      </c>
      <c r="AE42" s="75" t="str">
        <f>+IF(AND(AD42&gt;=15,AD42&lt;=25),Escalas!$S$6,IF(AND(AD42&gt;=10,AD42&lt;=12),Escalas!$S$7,IF(AND(AD42&gt;=5,AD42&lt;=9),Escalas!$S$8,IF(AND(AD42&gt;=3,AD42&lt;=4),Escalas!$S$9,IF(AND(AD42&gt;=1,AD42&lt;=2),Escalas!$S$10)))))</f>
        <v xml:space="preserve">Tolerable </v>
      </c>
      <c r="AF42" s="123" t="s">
        <v>216</v>
      </c>
      <c r="AG42" s="80" t="s">
        <v>306</v>
      </c>
      <c r="AH42" s="127" t="s">
        <v>307</v>
      </c>
      <c r="AI42" s="127"/>
    </row>
    <row r="43" spans="1:35" s="72" customFormat="1" ht="57.75" customHeight="1" x14ac:dyDescent="0.2">
      <c r="A43" s="126"/>
      <c r="B43" s="126"/>
      <c r="C43" s="73" t="s">
        <v>186</v>
      </c>
      <c r="D43" s="73" t="s">
        <v>187</v>
      </c>
      <c r="E43" s="122" t="s">
        <v>41</v>
      </c>
      <c r="F43" s="122">
        <f>IF(AND(E43=Escalas!$B$6),Escalas!$G$6,IF(AND(E43=Escalas!$B$7),Escalas!$G$7,IF(AND(E43=Escalas!$B$8),Escalas!$G$8,IF(AND(E43=Escalas!$B$9),Escalas!$G$9,IF(AND(E43=Escalas!$B$10),Escalas!$G$10)))))</f>
        <v>4</v>
      </c>
      <c r="G43" s="122" t="s">
        <v>9</v>
      </c>
      <c r="H43" s="122">
        <f>IF(AND(G43=Escalas!$B$16),Escalas!$G$16,IF(AND(G43=Escalas!$B$17),Escalas!$G$17,IF(AND(G43=Escalas!$B$18),Escalas!$G$18,IF(AND(G43=Escalas!$B$19),Escalas!$G$19,IF(AND(G43=Escalas!$B$20),Escalas!$G$20)))))</f>
        <v>5</v>
      </c>
      <c r="I43" s="75">
        <f t="shared" si="4"/>
        <v>20</v>
      </c>
      <c r="J43" s="75" t="str">
        <f>+IF(AND(I43&gt;=15,I43&lt;=25),Escalas!$S$6,IF(AND(I43&gt;=10,I43&lt;=12),Escalas!$S$7,IF(AND(I43&gt;=5,I43&lt;=9),Escalas!$S$8,IF(AND(I43&gt;=3,I43&lt;=4),Escalas!$S$9,IF(AND(I43&gt;=1,G&lt;=2),Escalas!$S$10)))))</f>
        <v>Inaceptable</v>
      </c>
      <c r="K43" s="75" t="s">
        <v>4</v>
      </c>
      <c r="L43" s="75" t="str">
        <f>+IF(AND(J43=Escalas!$B$28,K43=Escalas!$C$28),Escalas!$D$28,IF(AND(J43=Escalas!$B$29,K43=Escalas!$C$28),Escalas!$D$28,IF(AND(J43=Escalas!$B$30,K43=Escalas!$C$28),Escalas!$D$28,IF(AND(J43=Escalas!$B$31,K43=Escalas!$C$31),Escalas!$D$28,IF(AND(J43=Escalas!$B$32,K43=Escalas!$C$32),Escalas!$D$32,IF(AND(J43=Escalas!$B$33,K43=Escalas!$C$33),Escalas!$D$32,IF(AND(J43=Escalas!$B$34,K43=Escalas!$C$33),Escalas!$D$32,IF(AND(J43=Escalas!$B$35,K43=Escalas!$C$33),Escalas!$D$32,IF(AND(J43=Escalas!$B$36,K43=Escalas!$C$36),Escalas!$D$32,IF(AND(J43=Escalas!$B$37,K43=Escalas!$C$37),Escalas!$D$37,IF(AND(J43=Escalas!$B$38,K43=Escalas!$C$38),Escalas!$D$37,IF(AND(J43=Escalas!$B$39,K43=Escalas!$C$39),Escalas!$D$37,IF(AND(J43=Escalas!$B$40,K43=Escalas!$C$39),Escalas!$D$37,IF(AND(J43=Escalas!$B$41,K43=Escalas!$C$39),Escalas!$D$37,IF(AND(J43=Escalas!$B$42,K43=Escalas!$C$39),Escalas!$D$37)))))))))))))))</f>
        <v>II</v>
      </c>
      <c r="M43" s="114" t="s">
        <v>188</v>
      </c>
      <c r="N43" s="75">
        <v>1</v>
      </c>
      <c r="O43" s="75">
        <v>1</v>
      </c>
      <c r="P43" s="75">
        <v>2</v>
      </c>
      <c r="Q43" s="75">
        <v>1</v>
      </c>
      <c r="R43" s="75">
        <v>1</v>
      </c>
      <c r="S43" s="75">
        <v>1</v>
      </c>
      <c r="T43" s="75">
        <v>1</v>
      </c>
      <c r="U43" s="75">
        <v>1</v>
      </c>
      <c r="V43" s="77">
        <f t="shared" si="5"/>
        <v>9</v>
      </c>
      <c r="W43" s="75">
        <v>2</v>
      </c>
      <c r="X43" s="75">
        <v>3</v>
      </c>
      <c r="Y43" s="77">
        <f t="shared" si="6"/>
        <v>5</v>
      </c>
      <c r="Z43" s="122" t="s">
        <v>39</v>
      </c>
      <c r="AA43" s="122">
        <f>IF(AND(Z43=Escalas!$B$6),Escalas!$G$6,IF(AND(Z43=Escalas!$B$7),Escalas!$G$7,IF(AND(Z43=Escalas!$B$8),Escalas!$G$8,IF(AND(Z43=Escalas!$B$9),Escalas!$G$9,IF(AND(Z43=Escalas!$B$10),Escalas!$G$10)))))</f>
        <v>3</v>
      </c>
      <c r="AB43" s="122" t="s">
        <v>93</v>
      </c>
      <c r="AC43" s="122">
        <f>IF(AND(AB43=Escalas!$B$16),Escalas!$G$16,IF(AND(AB43=Escalas!$B$17),Escalas!$G$17,IF(AND(AB43=Escalas!$B$18),Escalas!$G$18,IF(AND(AB43=Escalas!$B$19),Escalas!$G$19,IF(AND(AB43=Escalas!$B$20),Escalas!$G$20)))))</f>
        <v>4</v>
      </c>
      <c r="AD43" s="75">
        <f t="shared" si="7"/>
        <v>12</v>
      </c>
      <c r="AE43" s="75" t="str">
        <f>+IF(AND(AD43&gt;=15,AD43&lt;=25),Escalas!$S$6,IF(AND(AD43&gt;=10,AD43&lt;=12),Escalas!$S$7,IF(AND(AD43&gt;=5,AD43&lt;=9),Escalas!$S$8,IF(AND(AD43&gt;=3,AD43&lt;=4),Escalas!$S$9,IF(AND(AD43&gt;=1,AD43&lt;=2),Escalas!$S$10)))))</f>
        <v xml:space="preserve">Importante </v>
      </c>
      <c r="AF43" s="123" t="s">
        <v>216</v>
      </c>
      <c r="AG43" s="79"/>
      <c r="AH43" s="127" t="s">
        <v>64</v>
      </c>
      <c r="AI43" s="127"/>
    </row>
    <row r="44" spans="1:35" s="72" customFormat="1" ht="48" customHeight="1" x14ac:dyDescent="0.2">
      <c r="A44" s="126"/>
      <c r="B44" s="126"/>
      <c r="C44" s="73" t="s">
        <v>308</v>
      </c>
      <c r="D44" s="73" t="s">
        <v>309</v>
      </c>
      <c r="E44" s="122" t="s">
        <v>39</v>
      </c>
      <c r="F44" s="122">
        <f>IF(AND(E44=Escalas!$B$6),Escalas!$G$6,IF(AND(E44=Escalas!$B$7),Escalas!$G$7,IF(AND(E44=Escalas!$B$8),Escalas!$G$8,IF(AND(E44=Escalas!$B$9),Escalas!$G$9,IF(AND(E44=Escalas!$B$10),Escalas!$G$10)))))</f>
        <v>3</v>
      </c>
      <c r="G44" s="122" t="s">
        <v>3</v>
      </c>
      <c r="H44" s="122">
        <f>IF(AND(G44=Escalas!$B$16),Escalas!$G$16,IF(AND(G44=Escalas!$B$17),Escalas!$G$17,IF(AND(G44=Escalas!$B$18),Escalas!$G$18,IF(AND(G44=Escalas!$B$19),Escalas!$G$19,IF(AND(G44=Escalas!$B$20),Escalas!$G$20)))))</f>
        <v>3</v>
      </c>
      <c r="I44" s="75">
        <f t="shared" si="4"/>
        <v>9</v>
      </c>
      <c r="J44" s="75" t="str">
        <f>+IF(AND(I44&gt;=15,I44&lt;=25),Escalas!$S$6,IF(AND(I44&gt;=10,I44&lt;=12),Escalas!$S$7,IF(AND(I44&gt;=5,I44&lt;=9),Escalas!$S$8,IF(AND(I44&gt;=3,I44&lt;=4),Escalas!$S$9,IF(AND(I44&gt;=1,G&lt;=2),Escalas!$S$10)))))</f>
        <v>Moderado</v>
      </c>
      <c r="K44" s="75" t="s">
        <v>4</v>
      </c>
      <c r="L44" s="75" t="str">
        <f>+IF(AND(J44=Escalas!$B$28,K44=Escalas!$C$28),Escalas!$D$28,IF(AND(J44=Escalas!$B$29,K44=Escalas!$C$28),Escalas!$D$28,IF(AND(J44=Escalas!$B$30,K44=Escalas!$C$28),Escalas!$D$28,IF(AND(J44=Escalas!$B$31,K44=Escalas!$C$31),Escalas!$D$28,IF(AND(J44=Escalas!$B$32,K44=Escalas!$C$32),Escalas!$D$32,IF(AND(J44=Escalas!$B$33,K44=Escalas!$C$33),Escalas!$D$32,IF(AND(J44=Escalas!$B$34,K44=Escalas!$C$33),Escalas!$D$32,IF(AND(J44=Escalas!$B$35,K44=Escalas!$C$33),Escalas!$D$32,IF(AND(J44=Escalas!$B$36,K44=Escalas!$C$36),Escalas!$D$32,IF(AND(J44=Escalas!$B$37,K44=Escalas!$C$37),Escalas!$D$37,IF(AND(J44=Escalas!$B$38,K44=Escalas!$C$38),Escalas!$D$37,IF(AND(J44=Escalas!$B$39,K44=Escalas!$C$39),Escalas!$D$37,IF(AND(J44=Escalas!$B$40,K44=Escalas!$C$39),Escalas!$D$37,IF(AND(J44=Escalas!$B$41,K44=Escalas!$C$39),Escalas!$D$37,IF(AND(J44=Escalas!$B$42,K44=Escalas!$C$39),Escalas!$D$37)))))))))))))))</f>
        <v>III</v>
      </c>
      <c r="M44" s="114" t="s">
        <v>183</v>
      </c>
      <c r="N44" s="75">
        <v>1</v>
      </c>
      <c r="O44" s="75">
        <v>1</v>
      </c>
      <c r="P44" s="75">
        <v>1</v>
      </c>
      <c r="Q44" s="75">
        <v>1</v>
      </c>
      <c r="R44" s="75">
        <v>1</v>
      </c>
      <c r="S44" s="75">
        <v>1</v>
      </c>
      <c r="T44" s="75">
        <v>1</v>
      </c>
      <c r="U44" s="75">
        <v>1</v>
      </c>
      <c r="V44" s="77">
        <f t="shared" si="5"/>
        <v>8</v>
      </c>
      <c r="W44" s="75">
        <v>2</v>
      </c>
      <c r="X44" s="75">
        <v>3</v>
      </c>
      <c r="Y44" s="77">
        <f t="shared" si="6"/>
        <v>5</v>
      </c>
      <c r="Z44" s="122" t="s">
        <v>80</v>
      </c>
      <c r="AA44" s="122">
        <f>IF(AND(Z44=Escalas!$B$6),Escalas!$G$6,IF(AND(Z44=Escalas!$B$7),Escalas!$G$7,IF(AND(Z44=Escalas!$B$8),Escalas!$G$8,IF(AND(Z44=Escalas!$B$9),Escalas!$G$9,IF(AND(Z44=Escalas!$B$10),Escalas!$G$10)))))</f>
        <v>1</v>
      </c>
      <c r="AB44" s="122" t="s">
        <v>3</v>
      </c>
      <c r="AC44" s="122">
        <f>IF(AND(AB44=Escalas!$B$16),Escalas!$G$16,IF(AND(AB44=Escalas!$B$17),Escalas!$G$17,IF(AND(AB44=Escalas!$B$18),Escalas!$G$18,IF(AND(AB44=Escalas!$B$19),Escalas!$G$19,IF(AND(AB44=Escalas!$B$20),Escalas!$G$20)))))</f>
        <v>3</v>
      </c>
      <c r="AD44" s="75">
        <f t="shared" si="7"/>
        <v>3</v>
      </c>
      <c r="AE44" s="75" t="str">
        <f>+IF(AND(AD44&gt;=15,AD44&lt;=25),Escalas!$S$6,IF(AND(AD44&gt;=10,AD44&lt;=12),Escalas!$S$7,IF(AND(AD44&gt;=5,AD44&lt;=9),Escalas!$S$8,IF(AND(AD44&gt;=3,AD44&lt;=4),Escalas!$S$9,IF(AND(AD44&gt;=1,AD44&lt;=2),Escalas!$S$10)))))</f>
        <v xml:space="preserve">Tolerable </v>
      </c>
      <c r="AF44" s="123" t="s">
        <v>216</v>
      </c>
      <c r="AG44" s="80" t="s">
        <v>248</v>
      </c>
      <c r="AH44" s="127" t="s">
        <v>310</v>
      </c>
      <c r="AI44" s="127"/>
    </row>
    <row r="45" spans="1:35" s="72" customFormat="1" ht="81" customHeight="1" x14ac:dyDescent="0.2">
      <c r="A45" s="126"/>
      <c r="B45" s="126"/>
      <c r="C45" s="82" t="s">
        <v>435</v>
      </c>
      <c r="D45" s="73" t="s">
        <v>239</v>
      </c>
      <c r="E45" s="122" t="s">
        <v>41</v>
      </c>
      <c r="F45" s="122">
        <f>IF(AND(E45=Escalas!$B$6),Escalas!$G$6,IF(AND(E45=Escalas!$B$7),Escalas!$G$7,IF(AND(E45=Escalas!$B$8),Escalas!$G$8,IF(AND(E45=Escalas!$B$9),Escalas!$G$9,IF(AND(E45=Escalas!$B$10),Escalas!$G$10)))))</f>
        <v>4</v>
      </c>
      <c r="G45" s="122" t="s">
        <v>93</v>
      </c>
      <c r="H45" s="122">
        <f>IF(AND(G45=Escalas!$B$16),Escalas!$G$16,IF(AND(G45=Escalas!$B$17),Escalas!$G$17,IF(AND(G45=Escalas!$B$18),Escalas!$G$18,IF(AND(G45=Escalas!$B$19),Escalas!$G$19,IF(AND(G45=Escalas!$B$20),Escalas!$G$20)))))</f>
        <v>4</v>
      </c>
      <c r="I45" s="75">
        <f t="shared" si="4"/>
        <v>16</v>
      </c>
      <c r="J45" s="75" t="str">
        <f>+IF(AND(I45&gt;=15,I45&lt;=25),Escalas!$S$6,IF(AND(I45&gt;=10,I45&lt;=12),Escalas!$S$7,IF(AND(I45&gt;=5,I45&lt;=9),Escalas!$S$8,IF(AND(I45&gt;=3,I45&lt;=4),Escalas!$S$9,IF(AND(I45&gt;=1,G&lt;=2),Escalas!$S$10)))))</f>
        <v>Inaceptable</v>
      </c>
      <c r="K45" s="75" t="s">
        <v>4</v>
      </c>
      <c r="L45" s="75" t="str">
        <f>+IF(AND(J45=Escalas!$B$28,K45=Escalas!$C$28),Escalas!$D$28,IF(AND(J45=Escalas!$B$29,K45=Escalas!$C$28),Escalas!$D$28,IF(AND(J45=Escalas!$B$30,K45=Escalas!$C$28),Escalas!$D$28,IF(AND(J45=Escalas!$B$31,K45=Escalas!$C$31),Escalas!$D$28,IF(AND(J45=Escalas!$B$32,K45=Escalas!$C$32),Escalas!$D$32,IF(AND(J45=Escalas!$B$33,K45=Escalas!$C$33),Escalas!$D$32,IF(AND(J45=Escalas!$B$34,K45=Escalas!$C$33),Escalas!$D$32,IF(AND(J45=Escalas!$B$35,K45=Escalas!$C$33),Escalas!$D$32,IF(AND(J45=Escalas!$B$36,K45=Escalas!$C$36),Escalas!$D$32,IF(AND(J45=Escalas!$B$37,K45=Escalas!$C$37),Escalas!$D$37,IF(AND(J45=Escalas!$B$38,K45=Escalas!$C$38),Escalas!$D$37,IF(AND(J45=Escalas!$B$39,K45=Escalas!$C$39),Escalas!$D$37,IF(AND(J45=Escalas!$B$40,K45=Escalas!$C$39),Escalas!$D$37,IF(AND(J45=Escalas!$B$41,K45=Escalas!$C$39),Escalas!$D$37,IF(AND(J45=Escalas!$B$42,K45=Escalas!$C$39),Escalas!$D$37)))))))))))))))</f>
        <v>II</v>
      </c>
      <c r="M45" s="114" t="s">
        <v>183</v>
      </c>
      <c r="N45" s="75">
        <v>1</v>
      </c>
      <c r="O45" s="75">
        <v>2</v>
      </c>
      <c r="P45" s="75">
        <v>1</v>
      </c>
      <c r="Q45" s="75">
        <v>1</v>
      </c>
      <c r="R45" s="75">
        <v>1</v>
      </c>
      <c r="S45" s="75">
        <v>1</v>
      </c>
      <c r="T45" s="75">
        <v>1</v>
      </c>
      <c r="U45" s="75">
        <v>1</v>
      </c>
      <c r="V45" s="77">
        <f t="shared" si="5"/>
        <v>9</v>
      </c>
      <c r="W45" s="75">
        <v>2</v>
      </c>
      <c r="X45" s="75">
        <v>3</v>
      </c>
      <c r="Y45" s="77">
        <f t="shared" si="6"/>
        <v>5</v>
      </c>
      <c r="Z45" s="122" t="s">
        <v>80</v>
      </c>
      <c r="AA45" s="122">
        <f>IF(AND(Z45=Escalas!$B$6),Escalas!$G$6,IF(AND(Z45=Escalas!$B$7),Escalas!$G$7,IF(AND(Z45=Escalas!$B$8),Escalas!$G$8,IF(AND(Z45=Escalas!$B$9),Escalas!$G$9,IF(AND(Z45=Escalas!$B$10),Escalas!$G$10)))))</f>
        <v>1</v>
      </c>
      <c r="AB45" s="122" t="s">
        <v>3</v>
      </c>
      <c r="AC45" s="122">
        <f>IF(AND(AB45=Escalas!$B$16),Escalas!$G$16,IF(AND(AB45=Escalas!$B$17),Escalas!$G$17,IF(AND(AB45=Escalas!$B$18),Escalas!$G$18,IF(AND(AB45=Escalas!$B$19),Escalas!$G$19,IF(AND(AB45=Escalas!$B$20),Escalas!$G$20)))))</f>
        <v>3</v>
      </c>
      <c r="AD45" s="75">
        <f t="shared" si="7"/>
        <v>3</v>
      </c>
      <c r="AE45" s="75" t="str">
        <f>+IF(AND(AD45&gt;=15,AD45&lt;=25),Escalas!$S$6,IF(AND(AD45&gt;=10,AD45&lt;=12),Escalas!$S$7,IF(AND(AD45&gt;=5,AD45&lt;=9),Escalas!$S$8,IF(AND(AD45&gt;=3,AD45&lt;=4),Escalas!$S$9,IF(AND(AD45&gt;=1,AD45&lt;=2),Escalas!$S$10)))))</f>
        <v xml:space="preserve">Tolerable </v>
      </c>
      <c r="AF45" s="123" t="s">
        <v>216</v>
      </c>
      <c r="AG45" s="145" t="s">
        <v>259</v>
      </c>
      <c r="AH45" s="127" t="s">
        <v>260</v>
      </c>
      <c r="AI45" s="127"/>
    </row>
    <row r="46" spans="1:35" s="72" customFormat="1" ht="48.75" customHeight="1" x14ac:dyDescent="0.2">
      <c r="A46" s="126"/>
      <c r="B46" s="126"/>
      <c r="C46" s="73" t="s">
        <v>311</v>
      </c>
      <c r="D46" s="73" t="s">
        <v>187</v>
      </c>
      <c r="E46" s="122" t="s">
        <v>80</v>
      </c>
      <c r="F46" s="122">
        <f>IF(AND(E46=Escalas!$B$6),Escalas!$G$6,IF(AND(E46=Escalas!$B$7),Escalas!$G$7,IF(AND(E46=Escalas!$B$8),Escalas!$G$8,IF(AND(E46=Escalas!$B$9),Escalas!$G$9,IF(AND(E46=Escalas!$B$10),Escalas!$G$10)))))</f>
        <v>1</v>
      </c>
      <c r="G46" s="122" t="s">
        <v>9</v>
      </c>
      <c r="H46" s="122">
        <f>IF(AND(G46=Escalas!$B$16),Escalas!$G$16,IF(AND(G46=Escalas!$B$17),Escalas!$G$17,IF(AND(G46=Escalas!$B$18),Escalas!$G$18,IF(AND(G46=Escalas!$B$19),Escalas!$G$19,IF(AND(G46=Escalas!$B$20),Escalas!$G$20)))))</f>
        <v>5</v>
      </c>
      <c r="I46" s="75">
        <f t="shared" si="4"/>
        <v>5</v>
      </c>
      <c r="J46" s="75" t="str">
        <f>+IF(AND(I46&gt;=15,I46&lt;=25),Escalas!$S$6,IF(AND(I46&gt;=10,I46&lt;=12),Escalas!$S$7,IF(AND(I46&gt;=5,I46&lt;=9),Escalas!$S$8,IF(AND(I46&gt;=3,I46&lt;=4),Escalas!$S$9,IF(AND(I46&gt;=1,G&lt;=2),Escalas!$S$10)))))</f>
        <v>Moderado</v>
      </c>
      <c r="K46" s="75" t="s">
        <v>4</v>
      </c>
      <c r="L46" s="75" t="str">
        <f>+IF(AND(J46=Escalas!$B$28,K46=Escalas!$C$28),Escalas!$D$28,IF(AND(J46=Escalas!$B$29,K46=Escalas!$C$28),Escalas!$D$28,IF(AND(J46=Escalas!$B$30,K46=Escalas!$C$28),Escalas!$D$28,IF(AND(J46=Escalas!$B$31,K46=Escalas!$C$31),Escalas!$D$28,IF(AND(J46=Escalas!$B$32,K46=Escalas!$C$32),Escalas!$D$32,IF(AND(J46=Escalas!$B$33,K46=Escalas!$C$33),Escalas!$D$32,IF(AND(J46=Escalas!$B$34,K46=Escalas!$C$33),Escalas!$D$32,IF(AND(J46=Escalas!$B$35,K46=Escalas!$C$33),Escalas!$D$32,IF(AND(J46=Escalas!$B$36,K46=Escalas!$C$36),Escalas!$D$32,IF(AND(J46=Escalas!$B$37,K46=Escalas!$C$37),Escalas!$D$37,IF(AND(J46=Escalas!$B$38,K46=Escalas!$C$38),Escalas!$D$37,IF(AND(J46=Escalas!$B$39,K46=Escalas!$C$39),Escalas!$D$37,IF(AND(J46=Escalas!$B$40,K46=Escalas!$C$39),Escalas!$D$37,IF(AND(J46=Escalas!$B$41,K46=Escalas!$C$39),Escalas!$D$37,IF(AND(J46=Escalas!$B$42,K46=Escalas!$C$39),Escalas!$D$37)))))))))))))))</f>
        <v>III</v>
      </c>
      <c r="M46" s="114" t="s">
        <v>183</v>
      </c>
      <c r="N46" s="75">
        <v>1</v>
      </c>
      <c r="O46" s="75">
        <v>1</v>
      </c>
      <c r="P46" s="75">
        <v>1</v>
      </c>
      <c r="Q46" s="75">
        <v>1</v>
      </c>
      <c r="R46" s="75">
        <v>1</v>
      </c>
      <c r="S46" s="75">
        <v>1</v>
      </c>
      <c r="T46" s="75">
        <v>1</v>
      </c>
      <c r="U46" s="75">
        <v>1</v>
      </c>
      <c r="V46" s="77">
        <f t="shared" si="5"/>
        <v>8</v>
      </c>
      <c r="W46" s="75">
        <v>2</v>
      </c>
      <c r="X46" s="75">
        <v>3</v>
      </c>
      <c r="Y46" s="77">
        <f t="shared" si="6"/>
        <v>5</v>
      </c>
      <c r="Z46" s="122" t="s">
        <v>80</v>
      </c>
      <c r="AA46" s="122">
        <f>IF(AND(Z46=Escalas!$B$6),Escalas!$G$6,IF(AND(Z46=Escalas!$B$7),Escalas!$G$7,IF(AND(Z46=Escalas!$B$8),Escalas!$G$8,IF(AND(Z46=Escalas!$B$9),Escalas!$G$9,IF(AND(Z46=Escalas!$B$10),Escalas!$G$10)))))</f>
        <v>1</v>
      </c>
      <c r="AB46" s="122" t="s">
        <v>93</v>
      </c>
      <c r="AC46" s="122">
        <f>IF(AND(AB46=Escalas!$B$16),Escalas!$G$16,IF(AND(AB46=Escalas!$B$17),Escalas!$G$17,IF(AND(AB46=Escalas!$B$18),Escalas!$G$18,IF(AND(AB46=Escalas!$B$19),Escalas!$G$19,IF(AND(AB46=Escalas!$B$20),Escalas!$G$20)))))</f>
        <v>4</v>
      </c>
      <c r="AD46" s="75">
        <f t="shared" si="7"/>
        <v>4</v>
      </c>
      <c r="AE46" s="75" t="str">
        <f>+IF(AND(AD46&gt;=15,AD46&lt;=25),Escalas!$S$6,IF(AND(AD46&gt;=10,AD46&lt;=12),Escalas!$S$7,IF(AND(AD46&gt;=5,AD46&lt;=9),Escalas!$S$8,IF(AND(AD46&gt;=3,AD46&lt;=4),Escalas!$S$9,IF(AND(AD46&gt;=1,AD46&lt;=2),Escalas!$S$10)))))</f>
        <v xml:space="preserve">Tolerable </v>
      </c>
      <c r="AF46" s="123" t="s">
        <v>216</v>
      </c>
      <c r="AG46" s="146"/>
      <c r="AH46" s="127" t="s">
        <v>312</v>
      </c>
      <c r="AI46" s="127"/>
    </row>
    <row r="47" spans="1:35" s="72" customFormat="1" ht="45" customHeight="1" x14ac:dyDescent="0.2">
      <c r="A47" s="126"/>
      <c r="B47" s="126"/>
      <c r="C47" s="73" t="s">
        <v>313</v>
      </c>
      <c r="D47" s="73" t="s">
        <v>314</v>
      </c>
      <c r="E47" s="122" t="s">
        <v>41</v>
      </c>
      <c r="F47" s="122">
        <f>IF(AND(E47=Escalas!$B$6),Escalas!$G$6,IF(AND(E47=Escalas!$B$7),Escalas!$G$7,IF(AND(E47=Escalas!$B$8),Escalas!$G$8,IF(AND(E47=Escalas!$B$9),Escalas!$G$9,IF(AND(E47=Escalas!$B$10),Escalas!$G$10)))))</f>
        <v>4</v>
      </c>
      <c r="G47" s="122" t="s">
        <v>9</v>
      </c>
      <c r="H47" s="122">
        <f>IF(AND(G47=Escalas!$B$16),Escalas!$G$16,IF(AND(G47=Escalas!$B$17),Escalas!$G$17,IF(AND(G47=Escalas!$B$18),Escalas!$G$18,IF(AND(G47=Escalas!$B$19),Escalas!$G$19,IF(AND(G47=Escalas!$B$20),Escalas!$G$20)))))</f>
        <v>5</v>
      </c>
      <c r="I47" s="75">
        <f t="shared" si="4"/>
        <v>20</v>
      </c>
      <c r="J47" s="75" t="str">
        <f>+IF(AND(I47&gt;=15,I47&lt;=25),Escalas!$S$6,IF(AND(I47&gt;=10,I47&lt;=12),Escalas!$S$7,IF(AND(I47&gt;=5,I47&lt;=9),Escalas!$S$8,IF(AND(I47&gt;=3,I47&lt;=4),Escalas!$S$9,IF(AND(I47&gt;=1,G&lt;=2),Escalas!$S$10)))))</f>
        <v>Inaceptable</v>
      </c>
      <c r="K47" s="75" t="s">
        <v>4</v>
      </c>
      <c r="L47" s="75" t="str">
        <f>+IF(AND(J47=Escalas!$B$28,K47=Escalas!$C$28),Escalas!$D$28,IF(AND(J47=Escalas!$B$29,K47=Escalas!$C$28),Escalas!$D$28,IF(AND(J47=Escalas!$B$30,K47=Escalas!$C$28),Escalas!$D$28,IF(AND(J47=Escalas!$B$31,K47=Escalas!$C$31),Escalas!$D$28,IF(AND(J47=Escalas!$B$32,K47=Escalas!$C$32),Escalas!$D$32,IF(AND(J47=Escalas!$B$33,K47=Escalas!$C$33),Escalas!$D$32,IF(AND(J47=Escalas!$B$34,K47=Escalas!$C$33),Escalas!$D$32,IF(AND(J47=Escalas!$B$35,K47=Escalas!$C$33),Escalas!$D$32,IF(AND(J47=Escalas!$B$36,K47=Escalas!$C$36),Escalas!$D$32,IF(AND(J47=Escalas!$B$37,K47=Escalas!$C$37),Escalas!$D$37,IF(AND(J47=Escalas!$B$38,K47=Escalas!$C$38),Escalas!$D$37,IF(AND(J47=Escalas!$B$39,K47=Escalas!$C$39),Escalas!$D$37,IF(AND(J47=Escalas!$B$40,K47=Escalas!$C$39),Escalas!$D$37,IF(AND(J47=Escalas!$B$41,K47=Escalas!$C$39),Escalas!$D$37,IF(AND(J47=Escalas!$B$42,K47=Escalas!$C$39),Escalas!$D$37)))))))))))))))</f>
        <v>II</v>
      </c>
      <c r="M47" s="114" t="s">
        <v>188</v>
      </c>
      <c r="N47" s="75">
        <v>1</v>
      </c>
      <c r="O47" s="75">
        <v>1</v>
      </c>
      <c r="P47" s="75">
        <v>1</v>
      </c>
      <c r="Q47" s="75">
        <v>1</v>
      </c>
      <c r="R47" s="75">
        <v>1</v>
      </c>
      <c r="S47" s="75">
        <v>1</v>
      </c>
      <c r="T47" s="75">
        <v>1</v>
      </c>
      <c r="U47" s="75">
        <v>1</v>
      </c>
      <c r="V47" s="77">
        <f t="shared" si="5"/>
        <v>8</v>
      </c>
      <c r="W47" s="75">
        <v>2</v>
      </c>
      <c r="X47" s="75">
        <v>3</v>
      </c>
      <c r="Y47" s="77">
        <f t="shared" si="6"/>
        <v>5</v>
      </c>
      <c r="Z47" s="122" t="s">
        <v>39</v>
      </c>
      <c r="AA47" s="122">
        <f>IF(AND(Z47=Escalas!$B$6),Escalas!$G$6,IF(AND(Z47=Escalas!$B$7),Escalas!$G$7,IF(AND(Z47=Escalas!$B$8),Escalas!$G$8,IF(AND(Z47=Escalas!$B$9),Escalas!$G$9,IF(AND(Z47=Escalas!$B$10),Escalas!$G$10)))))</f>
        <v>3</v>
      </c>
      <c r="AB47" s="122" t="s">
        <v>93</v>
      </c>
      <c r="AC47" s="122">
        <f>IF(AND(AB47=Escalas!$B$16),Escalas!$G$16,IF(AND(AB47=Escalas!$B$17),Escalas!$G$17,IF(AND(AB47=Escalas!$B$18),Escalas!$G$18,IF(AND(AB47=Escalas!$B$19),Escalas!$G$19,IF(AND(AB47=Escalas!$B$20),Escalas!$G$20)))))</f>
        <v>4</v>
      </c>
      <c r="AD47" s="75">
        <f t="shared" si="7"/>
        <v>12</v>
      </c>
      <c r="AE47" s="75" t="str">
        <f>+IF(AND(AD47&gt;=15,AD47&lt;=25),Escalas!$S$6,IF(AND(AD47&gt;=10,AD47&lt;=12),Escalas!$S$7,IF(AND(AD47&gt;=5,AD47&lt;=9),Escalas!$S$8,IF(AND(AD47&gt;=3,AD47&lt;=4),Escalas!$S$9,IF(AND(AD47&gt;=1,AD47&lt;=2),Escalas!$S$10)))))</f>
        <v xml:space="preserve">Importante </v>
      </c>
      <c r="AF47" s="123" t="s">
        <v>216</v>
      </c>
      <c r="AG47" s="147"/>
      <c r="AH47" s="127" t="s">
        <v>315</v>
      </c>
      <c r="AI47" s="127"/>
    </row>
    <row r="48" spans="1:35" s="72" customFormat="1" ht="69.75" customHeight="1" x14ac:dyDescent="0.2">
      <c r="A48" s="126" t="s">
        <v>316</v>
      </c>
      <c r="B48" s="126" t="s">
        <v>317</v>
      </c>
      <c r="C48" s="73" t="s">
        <v>318</v>
      </c>
      <c r="D48" s="73" t="s">
        <v>319</v>
      </c>
      <c r="E48" s="122" t="s">
        <v>41</v>
      </c>
      <c r="F48" s="122">
        <f>IF(AND(E48=Escalas!$B$6),Escalas!$G$6,IF(AND(E48=Escalas!$B$7),Escalas!$G$7,IF(AND(E48=Escalas!$B$8),Escalas!$G$8,IF(AND(E48=Escalas!$B$9),Escalas!$G$9,IF(AND(E48=Escalas!$B$10),Escalas!$G$10)))))</f>
        <v>4</v>
      </c>
      <c r="G48" s="122" t="s">
        <v>93</v>
      </c>
      <c r="H48" s="122">
        <f>IF(AND(G48=Escalas!$B$16),Escalas!$G$16,IF(AND(G48=Escalas!$B$17),Escalas!$G$17,IF(AND(G48=Escalas!$B$18),Escalas!$G$18,IF(AND(G48=Escalas!$B$19),Escalas!$G$19,IF(AND(G48=Escalas!$B$20),Escalas!$G$20)))))</f>
        <v>4</v>
      </c>
      <c r="I48" s="75">
        <f t="shared" si="4"/>
        <v>16</v>
      </c>
      <c r="J48" s="75" t="str">
        <f>+IF(AND(I48&gt;=15,I48&lt;=25),Escalas!$S$6,IF(AND(I48&gt;=10,I48&lt;=12),Escalas!$S$7,IF(AND(I48&gt;=5,I48&lt;=9),Escalas!$S$8,IF(AND(I48&gt;=3,I48&lt;=4),Escalas!$S$9,IF(AND(I48&gt;=1,G&lt;=2),Escalas!$S$10)))))</f>
        <v>Inaceptable</v>
      </c>
      <c r="K48" s="75" t="s">
        <v>6</v>
      </c>
      <c r="L48" s="75" t="str">
        <f>+IF(AND(J48=Escalas!$B$28,K48=Escalas!$C$28),Escalas!$D$28,IF(AND(J48=Escalas!$B$29,K48=Escalas!$C$28),Escalas!$D$28,IF(AND(J48=Escalas!$B$30,K48=Escalas!$C$28),Escalas!$D$28,IF(AND(J48=Escalas!$B$31,K48=Escalas!$C$31),Escalas!$D$28,IF(AND(J48=Escalas!$B$32,K48=Escalas!$C$32),Escalas!$D$32,IF(AND(J48=Escalas!$B$33,K48=Escalas!$C$33),Escalas!$D$32,IF(AND(J48=Escalas!$B$34,K48=Escalas!$C$33),Escalas!$D$32,IF(AND(J48=Escalas!$B$35,K48=Escalas!$C$33),Escalas!$D$32,IF(AND(J48=Escalas!$B$36,K48=Escalas!$C$36),Escalas!$D$32,IF(AND(J48=Escalas!$B$37,K48=Escalas!$C$37),Escalas!$D$37,IF(AND(J48=Escalas!$B$38,K48=Escalas!$C$38),Escalas!$D$37,IF(AND(J48=Escalas!$B$39,K48=Escalas!$C$39),Escalas!$D$37,IF(AND(J48=Escalas!$B$40,K48=Escalas!$C$39),Escalas!$D$37,IF(AND(J48=Escalas!$B$41,K48=Escalas!$C$39),Escalas!$D$37,IF(AND(J48=Escalas!$B$42,K48=Escalas!$C$39),Escalas!$D$37)))))))))))))))</f>
        <v>I</v>
      </c>
      <c r="M48" s="114" t="s">
        <v>189</v>
      </c>
      <c r="N48" s="75">
        <v>1</v>
      </c>
      <c r="O48" s="75">
        <v>2</v>
      </c>
      <c r="P48" s="75">
        <v>3</v>
      </c>
      <c r="Q48" s="75">
        <v>1</v>
      </c>
      <c r="R48" s="75">
        <v>1</v>
      </c>
      <c r="S48" s="75">
        <v>1</v>
      </c>
      <c r="T48" s="75">
        <v>1</v>
      </c>
      <c r="U48" s="75">
        <v>1</v>
      </c>
      <c r="V48" s="77">
        <f t="shared" si="5"/>
        <v>11</v>
      </c>
      <c r="W48" s="75">
        <v>2</v>
      </c>
      <c r="X48" s="75">
        <v>3</v>
      </c>
      <c r="Y48" s="77">
        <f t="shared" si="6"/>
        <v>5</v>
      </c>
      <c r="Z48" s="122" t="s">
        <v>80</v>
      </c>
      <c r="AA48" s="122">
        <f>IF(AND(Z48=Escalas!$B$6),Escalas!$G$6,IF(AND(Z48=Escalas!$B$7),Escalas!$G$7,IF(AND(Z48=Escalas!$B$8),Escalas!$G$8,IF(AND(Z48=Escalas!$B$9),Escalas!$G$9,IF(AND(Z48=Escalas!$B$10),Escalas!$G$10)))))</f>
        <v>1</v>
      </c>
      <c r="AB48" s="122" t="s">
        <v>93</v>
      </c>
      <c r="AC48" s="122">
        <f>IF(AND(AB48=Escalas!$B$16),Escalas!$G$16,IF(AND(AB48=Escalas!$B$17),Escalas!$G$17,IF(AND(AB48=Escalas!$B$18),Escalas!$G$18,IF(AND(AB48=Escalas!$B$19),Escalas!$G$19,IF(AND(AB48=Escalas!$B$20),Escalas!$G$20)))))</f>
        <v>4</v>
      </c>
      <c r="AD48" s="75">
        <f t="shared" si="7"/>
        <v>4</v>
      </c>
      <c r="AE48" s="75" t="str">
        <f>+IF(AND(AD48&gt;=15,AD48&lt;=25),Escalas!$S$6,IF(AND(AD48&gt;=10,AD48&lt;=12),Escalas!$S$7,IF(AND(AD48&gt;=5,AD48&lt;=9),Escalas!$S$8,IF(AND(AD48&gt;=3,AD48&lt;=4),Escalas!$S$9,IF(AND(AD48&gt;=1,AD48&lt;=2),Escalas!$S$10)))))</f>
        <v xml:space="preserve">Tolerable </v>
      </c>
      <c r="AF48" s="123" t="s">
        <v>216</v>
      </c>
      <c r="AG48" s="80" t="s">
        <v>320</v>
      </c>
      <c r="AH48" s="127" t="s">
        <v>321</v>
      </c>
      <c r="AI48" s="127"/>
    </row>
    <row r="49" spans="1:35" s="72" customFormat="1" ht="41.25" customHeight="1" x14ac:dyDescent="0.2">
      <c r="A49" s="126"/>
      <c r="B49" s="126"/>
      <c r="C49" s="73" t="s">
        <v>51</v>
      </c>
      <c r="D49" s="73" t="s">
        <v>322</v>
      </c>
      <c r="E49" s="122" t="s">
        <v>39</v>
      </c>
      <c r="F49" s="122">
        <f>IF(AND(E49=Escalas!$B$6),Escalas!$G$6,IF(AND(E49=Escalas!$B$7),Escalas!$G$7,IF(AND(E49=Escalas!$B$8),Escalas!$G$8,IF(AND(E49=Escalas!$B$9),Escalas!$G$9,IF(AND(E49=Escalas!$B$10),Escalas!$G$10)))))</f>
        <v>3</v>
      </c>
      <c r="G49" s="122" t="s">
        <v>93</v>
      </c>
      <c r="H49" s="122">
        <f>IF(AND(G49=Escalas!$B$16),Escalas!$G$16,IF(AND(G49=Escalas!$B$17),Escalas!$G$17,IF(AND(G49=Escalas!$B$18),Escalas!$G$18,IF(AND(G49=Escalas!$B$19),Escalas!$G$19,IF(AND(G49=Escalas!$B$20),Escalas!$G$20)))))</f>
        <v>4</v>
      </c>
      <c r="I49" s="75">
        <f t="shared" si="4"/>
        <v>12</v>
      </c>
      <c r="J49" s="75" t="str">
        <f>+IF(AND(I49&gt;=15,I49&lt;=25),Escalas!$S$6,IF(AND(I49&gt;=10,I49&lt;=12),Escalas!$S$7,IF(AND(I49&gt;=5,I49&lt;=9),Escalas!$S$8,IF(AND(I49&gt;=3,I49&lt;=4),Escalas!$S$9,IF(AND(I49&gt;=1,G&lt;=2),Escalas!$S$10)))))</f>
        <v xml:space="preserve">Importante </v>
      </c>
      <c r="K49" s="75" t="s">
        <v>4</v>
      </c>
      <c r="L49" s="75" t="str">
        <f>+IF(AND(J49=Escalas!$B$28,K49=Escalas!$C$28),Escalas!$D$28,IF(AND(J49=Escalas!$B$29,K49=Escalas!$C$28),Escalas!$D$28,IF(AND(J49=Escalas!$B$30,K49=Escalas!$C$28),Escalas!$D$28,IF(AND(J49=Escalas!$B$31,K49=Escalas!$C$31),Escalas!$D$28,IF(AND(J49=Escalas!$B$32,K49=Escalas!$C$32),Escalas!$D$32,IF(AND(J49=Escalas!$B$33,K49=Escalas!$C$33),Escalas!$D$32,IF(AND(J49=Escalas!$B$34,K49=Escalas!$C$33),Escalas!$D$32,IF(AND(J49=Escalas!$B$35,K49=Escalas!$C$33),Escalas!$D$32,IF(AND(J49=Escalas!$B$36,K49=Escalas!$C$36),Escalas!$D$32,IF(AND(J49=Escalas!$B$37,K49=Escalas!$C$37),Escalas!$D$37,IF(AND(J49=Escalas!$B$38,K49=Escalas!$C$38),Escalas!$D$37,IF(AND(J49=Escalas!$B$39,K49=Escalas!$C$39),Escalas!$D$37,IF(AND(J49=Escalas!$B$40,K49=Escalas!$C$39),Escalas!$D$37,IF(AND(J49=Escalas!$B$41,K49=Escalas!$C$39),Escalas!$D$37,IF(AND(J49=Escalas!$B$42,K49=Escalas!$C$39),Escalas!$D$37)))))))))))))))</f>
        <v>III</v>
      </c>
      <c r="M49" s="114" t="s">
        <v>190</v>
      </c>
      <c r="N49" s="75">
        <v>1</v>
      </c>
      <c r="O49" s="75">
        <v>2</v>
      </c>
      <c r="P49" s="75">
        <v>3</v>
      </c>
      <c r="Q49" s="75">
        <v>1</v>
      </c>
      <c r="R49" s="75">
        <v>1</v>
      </c>
      <c r="S49" s="75">
        <v>1</v>
      </c>
      <c r="T49" s="75">
        <v>1</v>
      </c>
      <c r="U49" s="75">
        <v>1</v>
      </c>
      <c r="V49" s="77">
        <f t="shared" si="5"/>
        <v>11</v>
      </c>
      <c r="W49" s="75">
        <v>2</v>
      </c>
      <c r="X49" s="75">
        <v>3</v>
      </c>
      <c r="Y49" s="77">
        <f t="shared" si="6"/>
        <v>5</v>
      </c>
      <c r="Z49" s="122" t="s">
        <v>39</v>
      </c>
      <c r="AA49" s="122">
        <f>IF(AND(Z49=Escalas!$B$6),Escalas!$G$6,IF(AND(Z49=Escalas!$B$7),Escalas!$G$7,IF(AND(Z49=Escalas!$B$8),Escalas!$G$8,IF(AND(Z49=Escalas!$B$9),Escalas!$G$9,IF(AND(Z49=Escalas!$B$10),Escalas!$G$10)))))</f>
        <v>3</v>
      </c>
      <c r="AB49" s="122" t="s">
        <v>3</v>
      </c>
      <c r="AC49" s="122">
        <f>IF(AND(AB49=Escalas!$B$16),Escalas!$G$16,IF(AND(AB49=Escalas!$B$17),Escalas!$G$17,IF(AND(AB49=Escalas!$B$18),Escalas!$G$18,IF(AND(AB49=Escalas!$B$19),Escalas!$G$19,IF(AND(AB49=Escalas!$B$20),Escalas!$G$20)))))</f>
        <v>3</v>
      </c>
      <c r="AD49" s="75">
        <f t="shared" si="7"/>
        <v>9</v>
      </c>
      <c r="AE49" s="75" t="str">
        <f>+IF(AND(AD49&gt;=15,AD49&lt;=25),Escalas!$S$6,IF(AND(AD49&gt;=10,AD49&lt;=12),Escalas!$S$7,IF(AND(AD49&gt;=5,AD49&lt;=9),Escalas!$S$8,IF(AND(AD49&gt;=3,AD49&lt;=4),Escalas!$S$9,IF(AND(AD49&gt;=1,AD49&lt;=2),Escalas!$S$10)))))</f>
        <v>Moderado</v>
      </c>
      <c r="AF49" s="123" t="s">
        <v>216</v>
      </c>
      <c r="AG49" s="80" t="s">
        <v>323</v>
      </c>
      <c r="AH49" s="127" t="s">
        <v>324</v>
      </c>
      <c r="AI49" s="127"/>
    </row>
    <row r="50" spans="1:35" s="72" customFormat="1" ht="60" customHeight="1" x14ac:dyDescent="0.2">
      <c r="A50" s="126"/>
      <c r="B50" s="126"/>
      <c r="C50" s="73" t="s">
        <v>52</v>
      </c>
      <c r="D50" s="73" t="s">
        <v>53</v>
      </c>
      <c r="E50" s="122" t="s">
        <v>39</v>
      </c>
      <c r="F50" s="122">
        <f>IF(AND(E50=Escalas!$B$6),Escalas!$G$6,IF(AND(E50=Escalas!$B$7),Escalas!$G$7,IF(AND(E50=Escalas!$B$8),Escalas!$G$8,IF(AND(E50=Escalas!$B$9),Escalas!$G$9,IF(AND(E50=Escalas!$B$10),Escalas!$G$10)))))</f>
        <v>3</v>
      </c>
      <c r="G50" s="122" t="s">
        <v>93</v>
      </c>
      <c r="H50" s="122">
        <f>IF(AND(G50=Escalas!$B$16),Escalas!$G$16,IF(AND(G50=Escalas!$B$17),Escalas!$G$17,IF(AND(G50=Escalas!$B$18),Escalas!$G$18,IF(AND(G50=Escalas!$B$19),Escalas!$G$19,IF(AND(G50=Escalas!$B$20),Escalas!$G$20)))))</f>
        <v>4</v>
      </c>
      <c r="I50" s="75">
        <f t="shared" si="4"/>
        <v>12</v>
      </c>
      <c r="J50" s="75" t="str">
        <f>+IF(AND(I50&gt;=15,I50&lt;=25),Escalas!$S$6,IF(AND(I50&gt;=10,I50&lt;=12),Escalas!$S$7,IF(AND(I50&gt;=5,I50&lt;=9),Escalas!$S$8,IF(AND(I50&gt;=3,I50&lt;=4),Escalas!$S$9,IF(AND(I50&gt;=1,G&lt;=2),Escalas!$S$10)))))</f>
        <v xml:space="preserve">Importante </v>
      </c>
      <c r="K50" s="75" t="s">
        <v>6</v>
      </c>
      <c r="L50" s="75" t="str">
        <f>+IF(AND(J50=Escalas!$B$28,K50=Escalas!$C$28),Escalas!$D$28,IF(AND(J50=Escalas!$B$29,K50=Escalas!$C$28),Escalas!$D$28,IF(AND(J50=Escalas!$B$30,K50=Escalas!$C$28),Escalas!$D$28,IF(AND(J50=Escalas!$B$31,K50=Escalas!$C$31),Escalas!$D$28,IF(AND(J50=Escalas!$B$32,K50=Escalas!$C$32),Escalas!$D$32,IF(AND(J50=Escalas!$B$33,K50=Escalas!$C$33),Escalas!$D$32,IF(AND(J50=Escalas!$B$34,K50=Escalas!$C$33),Escalas!$D$32,IF(AND(J50=Escalas!$B$35,K50=Escalas!$C$33),Escalas!$D$32,IF(AND(J50=Escalas!$B$36,K50=Escalas!$C$36),Escalas!$D$32,IF(AND(J50=Escalas!$B$37,K50=Escalas!$C$37),Escalas!$D$37,IF(AND(J50=Escalas!$B$38,K50=Escalas!$C$38),Escalas!$D$37,IF(AND(J50=Escalas!$B$39,K50=Escalas!$C$39),Escalas!$D$37,IF(AND(J50=Escalas!$B$40,K50=Escalas!$C$39),Escalas!$D$37,IF(AND(J50=Escalas!$B$41,K50=Escalas!$C$39),Escalas!$D$37,IF(AND(J50=Escalas!$B$42,K50=Escalas!$C$39),Escalas!$D$37)))))))))))))))</f>
        <v>II</v>
      </c>
      <c r="M50" s="114" t="s">
        <v>191</v>
      </c>
      <c r="N50" s="75">
        <v>1</v>
      </c>
      <c r="O50" s="75">
        <v>2</v>
      </c>
      <c r="P50" s="75">
        <v>1</v>
      </c>
      <c r="Q50" s="75">
        <v>1</v>
      </c>
      <c r="R50" s="75">
        <v>1</v>
      </c>
      <c r="S50" s="75">
        <v>1</v>
      </c>
      <c r="T50" s="75">
        <v>1</v>
      </c>
      <c r="U50" s="75">
        <v>1</v>
      </c>
      <c r="V50" s="77">
        <f t="shared" si="5"/>
        <v>9</v>
      </c>
      <c r="W50" s="75">
        <v>2</v>
      </c>
      <c r="X50" s="75">
        <v>3</v>
      </c>
      <c r="Y50" s="77">
        <f t="shared" si="6"/>
        <v>5</v>
      </c>
      <c r="Z50" s="122" t="s">
        <v>80</v>
      </c>
      <c r="AA50" s="122">
        <f>IF(AND(Z50=Escalas!$B$6),Escalas!$G$6,IF(AND(Z50=Escalas!$B$7),Escalas!$G$7,IF(AND(Z50=Escalas!$B$8),Escalas!$G$8,IF(AND(Z50=Escalas!$B$9),Escalas!$G$9,IF(AND(Z50=Escalas!$B$10),Escalas!$G$10)))))</f>
        <v>1</v>
      </c>
      <c r="AB50" s="122" t="s">
        <v>93</v>
      </c>
      <c r="AC50" s="122">
        <f>IF(AND(AB50=Escalas!$B$16),Escalas!$G$16,IF(AND(AB50=Escalas!$B$17),Escalas!$G$17,IF(AND(AB50=Escalas!$B$18),Escalas!$G$18,IF(AND(AB50=Escalas!$B$19),Escalas!$G$19,IF(AND(AB50=Escalas!$B$20),Escalas!$G$20)))))</f>
        <v>4</v>
      </c>
      <c r="AD50" s="75">
        <f t="shared" si="7"/>
        <v>4</v>
      </c>
      <c r="AE50" s="75" t="str">
        <f>+IF(AND(AD50&gt;=15,AD50&lt;=25),Escalas!$S$6,IF(AND(AD50&gt;=10,AD50&lt;=12),Escalas!$S$7,IF(AND(AD50&gt;=5,AD50&lt;=9),Escalas!$S$8,IF(AND(AD50&gt;=3,AD50&lt;=4),Escalas!$S$9,IF(AND(AD50&gt;=1,AD50&lt;=2),Escalas!$S$10)))))</f>
        <v xml:space="preserve">Tolerable </v>
      </c>
      <c r="AF50" s="123" t="s">
        <v>216</v>
      </c>
      <c r="AG50" s="80" t="s">
        <v>325</v>
      </c>
      <c r="AH50" s="127" t="s">
        <v>326</v>
      </c>
      <c r="AI50" s="127"/>
    </row>
    <row r="51" spans="1:35" s="72" customFormat="1" ht="95.25" customHeight="1" x14ac:dyDescent="0.2">
      <c r="A51" s="126"/>
      <c r="B51" s="126"/>
      <c r="C51" s="73" t="s">
        <v>327</v>
      </c>
      <c r="D51" s="73" t="s">
        <v>255</v>
      </c>
      <c r="E51" s="122" t="s">
        <v>39</v>
      </c>
      <c r="F51" s="122">
        <f>IF(AND(E51=Escalas!$B$6),Escalas!$G$6,IF(AND(E51=Escalas!$B$7),Escalas!$G$7,IF(AND(E51=Escalas!$B$8),Escalas!$G$8,IF(AND(E51=Escalas!$B$9),Escalas!$G$9,IF(AND(E51=Escalas!$B$10),Escalas!$G$10)))))</f>
        <v>3</v>
      </c>
      <c r="G51" s="122" t="s">
        <v>93</v>
      </c>
      <c r="H51" s="122">
        <f>IF(AND(G51=Escalas!$B$16),Escalas!$G$16,IF(AND(G51=Escalas!$B$17),Escalas!$G$17,IF(AND(G51=Escalas!$B$18),Escalas!$G$18,IF(AND(G51=Escalas!$B$19),Escalas!$G$19,IF(AND(G51=Escalas!$B$20),Escalas!$G$20)))))</f>
        <v>4</v>
      </c>
      <c r="I51" s="75">
        <f t="shared" si="4"/>
        <v>12</v>
      </c>
      <c r="J51" s="75" t="str">
        <f>+IF(AND(I51&gt;=15,I51&lt;=25),Escalas!$S$6,IF(AND(I51&gt;=10,I51&lt;=12),Escalas!$S$7,IF(AND(I51&gt;=5,I51&lt;=9),Escalas!$S$8,IF(AND(I51&gt;=3,I51&lt;=4),Escalas!$S$9,IF(AND(I51&gt;=1,G&lt;=2),Escalas!$S$10)))))</f>
        <v xml:space="preserve">Importante </v>
      </c>
      <c r="K51" s="75" t="s">
        <v>6</v>
      </c>
      <c r="L51" s="75" t="str">
        <f>+IF(AND(J51=Escalas!$B$28,K51=Escalas!$C$28),Escalas!$D$28,IF(AND(J51=Escalas!$B$29,K51=Escalas!$C$28),Escalas!$D$28,IF(AND(J51=Escalas!$B$30,K51=Escalas!$C$28),Escalas!$D$28,IF(AND(J51=Escalas!$B$31,K51=Escalas!$C$31),Escalas!$D$28,IF(AND(J51=Escalas!$B$32,K51=Escalas!$C$32),Escalas!$D$32,IF(AND(J51=Escalas!$B$33,K51=Escalas!$C$33),Escalas!$D$32,IF(AND(J51=Escalas!$B$34,K51=Escalas!$C$33),Escalas!$D$32,IF(AND(J51=Escalas!$B$35,K51=Escalas!$C$33),Escalas!$D$32,IF(AND(J51=Escalas!$B$36,K51=Escalas!$C$36),Escalas!$D$32,IF(AND(J51=Escalas!$B$37,K51=Escalas!$C$37),Escalas!$D$37,IF(AND(J51=Escalas!$B$38,K51=Escalas!$C$38),Escalas!$D$37,IF(AND(J51=Escalas!$B$39,K51=Escalas!$C$39),Escalas!$D$37,IF(AND(J51=Escalas!$B$40,K51=Escalas!$C$39),Escalas!$D$37,IF(AND(J51=Escalas!$B$41,K51=Escalas!$C$39),Escalas!$D$37,IF(AND(J51=Escalas!$B$42,K51=Escalas!$C$39),Escalas!$D$37)))))))))))))))</f>
        <v>II</v>
      </c>
      <c r="M51" s="114" t="s">
        <v>191</v>
      </c>
      <c r="N51" s="75">
        <v>1</v>
      </c>
      <c r="O51" s="75">
        <v>2</v>
      </c>
      <c r="P51" s="75">
        <v>1</v>
      </c>
      <c r="Q51" s="75">
        <v>1</v>
      </c>
      <c r="R51" s="75">
        <v>1</v>
      </c>
      <c r="S51" s="75">
        <v>1</v>
      </c>
      <c r="T51" s="75">
        <v>1</v>
      </c>
      <c r="U51" s="75">
        <v>1</v>
      </c>
      <c r="V51" s="77">
        <f t="shared" si="5"/>
        <v>9</v>
      </c>
      <c r="W51" s="75">
        <v>2</v>
      </c>
      <c r="X51" s="75">
        <v>3</v>
      </c>
      <c r="Y51" s="77">
        <f t="shared" si="6"/>
        <v>5</v>
      </c>
      <c r="Z51" s="122" t="s">
        <v>80</v>
      </c>
      <c r="AA51" s="122">
        <f>IF(AND(Z51=Escalas!$B$6),Escalas!$G$6,IF(AND(Z51=Escalas!$B$7),Escalas!$G$7,IF(AND(Z51=Escalas!$B$8),Escalas!$G$8,IF(AND(Z51=Escalas!$B$9),Escalas!$G$9,IF(AND(Z51=Escalas!$B$10),Escalas!$G$10)))))</f>
        <v>1</v>
      </c>
      <c r="AB51" s="122" t="s">
        <v>93</v>
      </c>
      <c r="AC51" s="122">
        <f>IF(AND(AB51=Escalas!$B$16),Escalas!$G$16,IF(AND(AB51=Escalas!$B$17),Escalas!$G$17,IF(AND(AB51=Escalas!$B$18),Escalas!$G$18,IF(AND(AB51=Escalas!$B$19),Escalas!$G$19,IF(AND(AB51=Escalas!$B$20),Escalas!$G$20)))))</f>
        <v>4</v>
      </c>
      <c r="AD51" s="75">
        <f t="shared" si="7"/>
        <v>4</v>
      </c>
      <c r="AE51" s="75" t="str">
        <f>+IF(AND(AD51&gt;=15,AD51&lt;=25),Escalas!$S$6,IF(AND(AD51&gt;=10,AD51&lt;=12),Escalas!$S$7,IF(AND(AD51&gt;=5,AD51&lt;=9),Escalas!$S$8,IF(AND(AD51&gt;=3,AD51&lt;=4),Escalas!$S$9,IF(AND(AD51&gt;=1,AD51&lt;=2),Escalas!$S$10)))))</f>
        <v xml:space="preserve">Tolerable </v>
      </c>
      <c r="AF51" s="123" t="s">
        <v>216</v>
      </c>
      <c r="AG51" s="80" t="s">
        <v>328</v>
      </c>
      <c r="AH51" s="127" t="s">
        <v>329</v>
      </c>
      <c r="AI51" s="127"/>
    </row>
    <row r="52" spans="1:35" s="72" customFormat="1" ht="26.25" customHeight="1" x14ac:dyDescent="0.2">
      <c r="A52" s="126"/>
      <c r="B52" s="126"/>
      <c r="C52" s="73" t="s">
        <v>330</v>
      </c>
      <c r="D52" s="73" t="s">
        <v>331</v>
      </c>
      <c r="E52" s="122" t="s">
        <v>39</v>
      </c>
      <c r="F52" s="122">
        <f>IF(AND(E52=Escalas!$B$6),Escalas!$G$6,IF(AND(E52=Escalas!$B$7),Escalas!$G$7,IF(AND(E52=Escalas!$B$8),Escalas!$G$8,IF(AND(E52=Escalas!$B$9),Escalas!$G$9,IF(AND(E52=Escalas!$B$10),Escalas!$G$10)))))</f>
        <v>3</v>
      </c>
      <c r="G52" s="122" t="s">
        <v>9</v>
      </c>
      <c r="H52" s="122">
        <f>IF(AND(G52=Escalas!$B$16),Escalas!$G$16,IF(AND(G52=Escalas!$B$17),Escalas!$G$17,IF(AND(G52=Escalas!$B$18),Escalas!$G$18,IF(AND(G52=Escalas!$B$19),Escalas!$G$19,IF(AND(G52=Escalas!$B$20),Escalas!$G$20)))))</f>
        <v>5</v>
      </c>
      <c r="I52" s="75">
        <f t="shared" si="4"/>
        <v>15</v>
      </c>
      <c r="J52" s="75" t="str">
        <f>+IF(AND(I52&gt;=15,I52&lt;=25),Escalas!$S$6,IF(AND(I52&gt;=10,I52&lt;=12),Escalas!$S$7,IF(AND(I52&gt;=5,I52&lt;=9),Escalas!$S$8,IF(AND(I52&gt;=3,I52&lt;=4),Escalas!$S$9,IF(AND(I52&gt;=1,G&lt;=2),Escalas!$S$10)))))</f>
        <v>Inaceptable</v>
      </c>
      <c r="K52" s="75" t="s">
        <v>6</v>
      </c>
      <c r="L52" s="75" t="str">
        <f>+IF(AND(J52=Escalas!$B$28,K52=Escalas!$C$28),Escalas!$D$28,IF(AND(J52=Escalas!$B$29,K52=Escalas!$C$28),Escalas!$D$28,IF(AND(J52=Escalas!$B$30,K52=Escalas!$C$28),Escalas!$D$28,IF(AND(J52=Escalas!$B$31,K52=Escalas!$C$31),Escalas!$D$28,IF(AND(J52=Escalas!$B$32,K52=Escalas!$C$32),Escalas!$D$32,IF(AND(J52=Escalas!$B$33,K52=Escalas!$C$33),Escalas!$D$32,IF(AND(J52=Escalas!$B$34,K52=Escalas!$C$33),Escalas!$D$32,IF(AND(J52=Escalas!$B$35,K52=Escalas!$C$33),Escalas!$D$32,IF(AND(J52=Escalas!$B$36,K52=Escalas!$C$36),Escalas!$D$32,IF(AND(J52=Escalas!$B$37,K52=Escalas!$C$37),Escalas!$D$37,IF(AND(J52=Escalas!$B$38,K52=Escalas!$C$38),Escalas!$D$37,IF(AND(J52=Escalas!$B$39,K52=Escalas!$C$39),Escalas!$D$37,IF(AND(J52=Escalas!$B$40,K52=Escalas!$C$39),Escalas!$D$37,IF(AND(J52=Escalas!$B$41,K52=Escalas!$C$39),Escalas!$D$37,IF(AND(J52=Escalas!$B$42,K52=Escalas!$C$39),Escalas!$D$37)))))))))))))))</f>
        <v>I</v>
      </c>
      <c r="M52" s="114" t="s">
        <v>192</v>
      </c>
      <c r="N52" s="75">
        <v>1</v>
      </c>
      <c r="O52" s="75">
        <v>3</v>
      </c>
      <c r="P52" s="75">
        <v>3</v>
      </c>
      <c r="Q52" s="75">
        <v>1</v>
      </c>
      <c r="R52" s="75">
        <v>1</v>
      </c>
      <c r="S52" s="75">
        <v>1</v>
      </c>
      <c r="T52" s="75">
        <v>1</v>
      </c>
      <c r="U52" s="75">
        <v>1</v>
      </c>
      <c r="V52" s="77">
        <f t="shared" si="5"/>
        <v>12</v>
      </c>
      <c r="W52" s="75">
        <v>2</v>
      </c>
      <c r="X52" s="75">
        <v>3</v>
      </c>
      <c r="Y52" s="77">
        <f t="shared" si="6"/>
        <v>5</v>
      </c>
      <c r="Z52" s="122" t="s">
        <v>80</v>
      </c>
      <c r="AA52" s="122">
        <f>IF(AND(Z52=Escalas!$B$6),Escalas!$G$6,IF(AND(Z52=Escalas!$B$7),Escalas!$G$7,IF(AND(Z52=Escalas!$B$8),Escalas!$G$8,IF(AND(Z52=Escalas!$B$9),Escalas!$G$9,IF(AND(Z52=Escalas!$B$10),Escalas!$G$10)))))</f>
        <v>1</v>
      </c>
      <c r="AB52" s="122" t="s">
        <v>9</v>
      </c>
      <c r="AC52" s="122">
        <f>IF(AND(AB52=Escalas!$B$16),Escalas!$G$16,IF(AND(AB52=Escalas!$B$17),Escalas!$G$17,IF(AND(AB52=Escalas!$B$18),Escalas!$G$18,IF(AND(AB52=Escalas!$B$19),Escalas!$G$19,IF(AND(AB52=Escalas!$B$20),Escalas!$G$20)))))</f>
        <v>5</v>
      </c>
      <c r="AD52" s="75">
        <f t="shared" si="7"/>
        <v>5</v>
      </c>
      <c r="AE52" s="75" t="str">
        <f>+IF(AND(AD52&gt;=15,AD52&lt;=25),Escalas!$S$6,IF(AND(AD52&gt;=10,AD52&lt;=12),Escalas!$S$7,IF(AND(AD52&gt;=5,AD52&lt;=9),Escalas!$S$8,IF(AND(AD52&gt;=3,AD52&lt;=4),Escalas!$S$9,IF(AND(AD52&gt;=1,AD52&lt;=2),Escalas!$S$10)))))</f>
        <v>Moderado</v>
      </c>
      <c r="AF52" s="123" t="s">
        <v>216</v>
      </c>
      <c r="AG52" s="80" t="s">
        <v>436</v>
      </c>
      <c r="AH52" s="137" t="s">
        <v>332</v>
      </c>
      <c r="AI52" s="137"/>
    </row>
    <row r="53" spans="1:35" s="72" customFormat="1" ht="59.25" customHeight="1" x14ac:dyDescent="0.2">
      <c r="A53" s="126"/>
      <c r="B53" s="126"/>
      <c r="C53" s="73" t="s">
        <v>333</v>
      </c>
      <c r="D53" s="73" t="s">
        <v>309</v>
      </c>
      <c r="E53" s="122" t="s">
        <v>41</v>
      </c>
      <c r="F53" s="122">
        <f>IF(AND(E53=Escalas!$B$6),Escalas!$G$6,IF(AND(E53=Escalas!$B$7),Escalas!$G$7,IF(AND(E53=Escalas!$B$8),Escalas!$G$8,IF(AND(E53=Escalas!$B$9),Escalas!$G$9,IF(AND(E53=Escalas!$B$10),Escalas!$G$10)))))</f>
        <v>4</v>
      </c>
      <c r="G53" s="122" t="s">
        <v>9</v>
      </c>
      <c r="H53" s="122">
        <f>IF(AND(G53=Escalas!$B$16),Escalas!$G$16,IF(AND(G53=Escalas!$B$17),Escalas!$G$17,IF(AND(G53=Escalas!$B$18),Escalas!$G$18,IF(AND(G53=Escalas!$B$19),Escalas!$G$19,IF(AND(G53=Escalas!$B$20),Escalas!$G$20)))))</f>
        <v>5</v>
      </c>
      <c r="I53" s="75">
        <f t="shared" si="4"/>
        <v>20</v>
      </c>
      <c r="J53" s="75" t="str">
        <f>+IF(AND(I53&gt;=15,I53&lt;=25),Escalas!$S$6,IF(AND(I53&gt;=10,I53&lt;=12),Escalas!$S$7,IF(AND(I53&gt;=5,I53&lt;=9),Escalas!$S$8,IF(AND(I53&gt;=3,I53&lt;=4),Escalas!$S$9,IF(AND(I53&gt;=1,G&lt;=2),Escalas!$S$10)))))</f>
        <v>Inaceptable</v>
      </c>
      <c r="K53" s="75" t="s">
        <v>6</v>
      </c>
      <c r="L53" s="75" t="str">
        <f>+IF(AND(J53=Escalas!$B$28,K53=Escalas!$C$28),Escalas!$D$28,IF(AND(J53=Escalas!$B$29,K53=Escalas!$C$28),Escalas!$D$28,IF(AND(J53=Escalas!$B$30,K53=Escalas!$C$28),Escalas!$D$28,IF(AND(J53=Escalas!$B$31,K53=Escalas!$C$31),Escalas!$D$28,IF(AND(J53=Escalas!$B$32,K53=Escalas!$C$32),Escalas!$D$32,IF(AND(J53=Escalas!$B$33,K53=Escalas!$C$33),Escalas!$D$32,IF(AND(J53=Escalas!$B$34,K53=Escalas!$C$33),Escalas!$D$32,IF(AND(J53=Escalas!$B$35,K53=Escalas!$C$33),Escalas!$D$32,IF(AND(J53=Escalas!$B$36,K53=Escalas!$C$36),Escalas!$D$32,IF(AND(J53=Escalas!$B$37,K53=Escalas!$C$37),Escalas!$D$37,IF(AND(J53=Escalas!$B$38,K53=Escalas!$C$38),Escalas!$D$37,IF(AND(J53=Escalas!$B$39,K53=Escalas!$C$39),Escalas!$D$37,IF(AND(J53=Escalas!$B$40,K53=Escalas!$C$39),Escalas!$D$37,IF(AND(J53=Escalas!$B$41,K53=Escalas!$C$39),Escalas!$D$37,IF(AND(J53=Escalas!$B$42,K53=Escalas!$C$39),Escalas!$D$37)))))))))))))))</f>
        <v>I</v>
      </c>
      <c r="M53" s="114" t="s">
        <v>191</v>
      </c>
      <c r="N53" s="75">
        <v>1</v>
      </c>
      <c r="O53" s="75">
        <v>2</v>
      </c>
      <c r="P53" s="75">
        <v>3</v>
      </c>
      <c r="Q53" s="75">
        <v>1</v>
      </c>
      <c r="R53" s="75">
        <v>1</v>
      </c>
      <c r="S53" s="75">
        <v>1</v>
      </c>
      <c r="T53" s="75">
        <v>1</v>
      </c>
      <c r="U53" s="75">
        <v>1</v>
      </c>
      <c r="V53" s="77">
        <f t="shared" si="5"/>
        <v>11</v>
      </c>
      <c r="W53" s="75">
        <v>2</v>
      </c>
      <c r="X53" s="75">
        <v>3</v>
      </c>
      <c r="Y53" s="77">
        <f t="shared" si="6"/>
        <v>5</v>
      </c>
      <c r="Z53" s="122" t="s">
        <v>80</v>
      </c>
      <c r="AA53" s="122">
        <f>IF(AND(Z53=Escalas!$B$6),Escalas!$G$6,IF(AND(Z53=Escalas!$B$7),Escalas!$G$7,IF(AND(Z53=Escalas!$B$8),Escalas!$G$8,IF(AND(Z53=Escalas!$B$9),Escalas!$G$9,IF(AND(Z53=Escalas!$B$10),Escalas!$G$10)))))</f>
        <v>1</v>
      </c>
      <c r="AB53" s="122" t="s">
        <v>9</v>
      </c>
      <c r="AC53" s="122">
        <f>IF(AND(AB53=Escalas!$B$16),Escalas!$G$16,IF(AND(AB53=Escalas!$B$17),Escalas!$G$17,IF(AND(AB53=Escalas!$B$18),Escalas!$G$18,IF(AND(AB53=Escalas!$B$19),Escalas!$G$19,IF(AND(AB53=Escalas!$B$20),Escalas!$G$20)))))</f>
        <v>5</v>
      </c>
      <c r="AD53" s="75">
        <f t="shared" si="7"/>
        <v>5</v>
      </c>
      <c r="AE53" s="75" t="str">
        <f>+IF(AND(AD53&gt;=15,AD53&lt;=25),Escalas!$S$6,IF(AND(AD53&gt;=10,AD53&lt;=12),Escalas!$S$7,IF(AND(AD53&gt;=5,AD53&lt;=9),Escalas!$S$8,IF(AND(AD53&gt;=3,AD53&lt;=4),Escalas!$S$9,IF(AND(AD53&gt;=1,AD53&lt;=2),Escalas!$S$10)))))</f>
        <v>Moderado</v>
      </c>
      <c r="AF53" s="123" t="s">
        <v>216</v>
      </c>
      <c r="AG53" s="140" t="s">
        <v>437</v>
      </c>
      <c r="AH53" s="136" t="s">
        <v>438</v>
      </c>
      <c r="AI53" s="136"/>
    </row>
    <row r="54" spans="1:35" s="72" customFormat="1" ht="56.25" customHeight="1" x14ac:dyDescent="0.2">
      <c r="A54" s="126"/>
      <c r="B54" s="126"/>
      <c r="C54" s="73" t="s">
        <v>334</v>
      </c>
      <c r="D54" s="73" t="s">
        <v>309</v>
      </c>
      <c r="E54" s="122" t="s">
        <v>41</v>
      </c>
      <c r="F54" s="122">
        <f>IF(AND(E54=Escalas!$B$6),Escalas!$G$6,IF(AND(E54=Escalas!$B$7),Escalas!$G$7,IF(AND(E54=Escalas!$B$8),Escalas!$G$8,IF(AND(E54=Escalas!$B$9),Escalas!$G$9,IF(AND(E54=Escalas!$B$10),Escalas!$G$10)))))</f>
        <v>4</v>
      </c>
      <c r="G54" s="122" t="s">
        <v>9</v>
      </c>
      <c r="H54" s="122">
        <f>IF(AND(G54=Escalas!$B$16),Escalas!$G$16,IF(AND(G54=Escalas!$B$17),Escalas!$G$17,IF(AND(G54=Escalas!$B$18),Escalas!$G$18,IF(AND(G54=Escalas!$B$19),Escalas!$G$19,IF(AND(G54=Escalas!$B$20),Escalas!$G$20)))))</f>
        <v>5</v>
      </c>
      <c r="I54" s="75">
        <f t="shared" si="4"/>
        <v>20</v>
      </c>
      <c r="J54" s="75" t="str">
        <f>+IF(AND(I54&gt;=15,I54&lt;=25),Escalas!$S$6,IF(AND(I54&gt;=10,I54&lt;=12),Escalas!$S$7,IF(AND(I54&gt;=5,I54&lt;=9),Escalas!$S$8,IF(AND(I54&gt;=3,I54&lt;=4),Escalas!$S$9,IF(AND(I54&gt;=1,G&lt;=2),Escalas!$S$10)))))</f>
        <v>Inaceptable</v>
      </c>
      <c r="K54" s="75" t="s">
        <v>6</v>
      </c>
      <c r="L54" s="75" t="str">
        <f>+IF(AND(J54=Escalas!$B$28,K54=Escalas!$C$28),Escalas!$D$28,IF(AND(J54=Escalas!$B$29,K54=Escalas!$C$28),Escalas!$D$28,IF(AND(J54=Escalas!$B$30,K54=Escalas!$C$28),Escalas!$D$28,IF(AND(J54=Escalas!$B$31,K54=Escalas!$C$31),Escalas!$D$28,IF(AND(J54=Escalas!$B$32,K54=Escalas!$C$32),Escalas!$D$32,IF(AND(J54=Escalas!$B$33,K54=Escalas!$C$33),Escalas!$D$32,IF(AND(J54=Escalas!$B$34,K54=Escalas!$C$33),Escalas!$D$32,IF(AND(J54=Escalas!$B$35,K54=Escalas!$C$33),Escalas!$D$32,IF(AND(J54=Escalas!$B$36,K54=Escalas!$C$36),Escalas!$D$32,IF(AND(J54=Escalas!$B$37,K54=Escalas!$C$37),Escalas!$D$37,IF(AND(J54=Escalas!$B$38,K54=Escalas!$C$38),Escalas!$D$37,IF(AND(J54=Escalas!$B$39,K54=Escalas!$C$39),Escalas!$D$37,IF(AND(J54=Escalas!$B$40,K54=Escalas!$C$39),Escalas!$D$37,IF(AND(J54=Escalas!$B$41,K54=Escalas!$C$39),Escalas!$D$37,IF(AND(J54=Escalas!$B$42,K54=Escalas!$C$39),Escalas!$D$37)))))))))))))))</f>
        <v>I</v>
      </c>
      <c r="M54" s="114" t="s">
        <v>193</v>
      </c>
      <c r="N54" s="75">
        <v>1</v>
      </c>
      <c r="O54" s="75">
        <v>2</v>
      </c>
      <c r="P54" s="75">
        <v>1</v>
      </c>
      <c r="Q54" s="75">
        <v>1</v>
      </c>
      <c r="R54" s="75">
        <v>1</v>
      </c>
      <c r="S54" s="75">
        <v>1</v>
      </c>
      <c r="T54" s="75">
        <v>1</v>
      </c>
      <c r="U54" s="75">
        <v>1</v>
      </c>
      <c r="V54" s="77">
        <f t="shared" si="5"/>
        <v>9</v>
      </c>
      <c r="W54" s="75">
        <v>2</v>
      </c>
      <c r="X54" s="75">
        <v>3</v>
      </c>
      <c r="Y54" s="77">
        <f t="shared" si="6"/>
        <v>5</v>
      </c>
      <c r="Z54" s="122" t="s">
        <v>80</v>
      </c>
      <c r="AA54" s="122">
        <f>IF(AND(Z54=Escalas!$B$6),Escalas!$G$6,IF(AND(Z54=Escalas!$B$7),Escalas!$G$7,IF(AND(Z54=Escalas!$B$8),Escalas!$G$8,IF(AND(Z54=Escalas!$B$9),Escalas!$G$9,IF(AND(Z54=Escalas!$B$10),Escalas!$G$10)))))</f>
        <v>1</v>
      </c>
      <c r="AB54" s="122" t="s">
        <v>9</v>
      </c>
      <c r="AC54" s="122">
        <f>IF(AND(AB54=Escalas!$B$16),Escalas!$G$16,IF(AND(AB54=Escalas!$B$17),Escalas!$G$17,IF(AND(AB54=Escalas!$B$18),Escalas!$G$18,IF(AND(AB54=Escalas!$B$19),Escalas!$G$19,IF(AND(AB54=Escalas!$B$20),Escalas!$G$20)))))</f>
        <v>5</v>
      </c>
      <c r="AD54" s="75">
        <f t="shared" si="7"/>
        <v>5</v>
      </c>
      <c r="AE54" s="75" t="str">
        <f>+IF(AND(AD54&gt;=15,AD54&lt;=25),Escalas!$S$6,IF(AND(AD54&gt;=10,AD54&lt;=12),Escalas!$S$7,IF(AND(AD54&gt;=5,AD54&lt;=9),Escalas!$S$8,IF(AND(AD54&gt;=3,AD54&lt;=4),Escalas!$S$9,IF(AND(AD54&gt;=1,AD54&lt;=2),Escalas!$S$10)))))</f>
        <v>Moderado</v>
      </c>
      <c r="AF54" s="123" t="s">
        <v>216</v>
      </c>
      <c r="AG54" s="141"/>
      <c r="AH54" s="127" t="s">
        <v>335</v>
      </c>
      <c r="AI54" s="127"/>
    </row>
    <row r="55" spans="1:35" s="72" customFormat="1" ht="33" customHeight="1" x14ac:dyDescent="0.2">
      <c r="A55" s="126"/>
      <c r="B55" s="126" t="s">
        <v>196</v>
      </c>
      <c r="C55" s="73" t="s">
        <v>336</v>
      </c>
      <c r="D55" s="73" t="s">
        <v>337</v>
      </c>
      <c r="E55" s="122" t="s">
        <v>39</v>
      </c>
      <c r="F55" s="122">
        <f>IF(AND(E55=Escalas!$B$6),Escalas!$G$6,IF(AND(E55=Escalas!$B$7),Escalas!$G$7,IF(AND(E55=Escalas!$B$8),Escalas!$G$8,IF(AND(E55=Escalas!$B$9),Escalas!$G$9,IF(AND(E55=Escalas!$B$10),Escalas!$G$10)))))</f>
        <v>3</v>
      </c>
      <c r="G55" s="122" t="s">
        <v>9</v>
      </c>
      <c r="H55" s="122">
        <f>IF(AND(G55=Escalas!$B$16),Escalas!$G$16,IF(AND(G55=Escalas!$B$17),Escalas!$G$17,IF(AND(G55=Escalas!$B$18),Escalas!$G$18,IF(AND(G55=Escalas!$B$19),Escalas!$G$19,IF(AND(G55=Escalas!$B$20),Escalas!$G$20)))))</f>
        <v>5</v>
      </c>
      <c r="I55" s="75">
        <f t="shared" si="4"/>
        <v>15</v>
      </c>
      <c r="J55" s="75" t="str">
        <f>+IF(AND(I55&gt;=15,I55&lt;=25),Escalas!$S$6,IF(AND(I55&gt;=10,I55&lt;=12),Escalas!$S$7,IF(AND(I55&gt;=5,I55&lt;=9),Escalas!$S$8,IF(AND(I55&gt;=3,I55&lt;=4),Escalas!$S$9,IF(AND(I55&gt;=1,G&lt;=2),Escalas!$S$10)))))</f>
        <v>Inaceptable</v>
      </c>
      <c r="K55" s="75" t="s">
        <v>4</v>
      </c>
      <c r="L55" s="75" t="str">
        <f>+IF(AND(J55=Escalas!$B$28,K55=Escalas!$C$28),Escalas!$D$28,IF(AND(J55=Escalas!$B$29,K55=Escalas!$C$28),Escalas!$D$28,IF(AND(J55=Escalas!$B$30,K55=Escalas!$C$28),Escalas!$D$28,IF(AND(J55=Escalas!$B$31,K55=Escalas!$C$31),Escalas!$D$28,IF(AND(J55=Escalas!$B$32,K55=Escalas!$C$32),Escalas!$D$32,IF(AND(J55=Escalas!$B$33,K55=Escalas!$C$33),Escalas!$D$32,IF(AND(J55=Escalas!$B$34,K55=Escalas!$C$33),Escalas!$D$32,IF(AND(J55=Escalas!$B$35,K55=Escalas!$C$33),Escalas!$D$32,IF(AND(J55=Escalas!$B$36,K55=Escalas!$C$36),Escalas!$D$32,IF(AND(J55=Escalas!$B$37,K55=Escalas!$C$37),Escalas!$D$37,IF(AND(J55=Escalas!$B$38,K55=Escalas!$C$38),Escalas!$D$37,IF(AND(J55=Escalas!$B$39,K55=Escalas!$C$39),Escalas!$D$37,IF(AND(J55=Escalas!$B$40,K55=Escalas!$C$39),Escalas!$D$37,IF(AND(J55=Escalas!$B$41,K55=Escalas!$C$39),Escalas!$D$37,IF(AND(J55=Escalas!$B$42,K55=Escalas!$C$39),Escalas!$D$37)))))))))))))))</f>
        <v>II</v>
      </c>
      <c r="M55" s="114" t="s">
        <v>192</v>
      </c>
      <c r="N55" s="75">
        <v>1</v>
      </c>
      <c r="O55" s="75">
        <v>3</v>
      </c>
      <c r="P55" s="75">
        <v>1</v>
      </c>
      <c r="Q55" s="75">
        <v>1</v>
      </c>
      <c r="R55" s="75">
        <v>1</v>
      </c>
      <c r="S55" s="75">
        <v>1</v>
      </c>
      <c r="T55" s="75">
        <v>1</v>
      </c>
      <c r="U55" s="75">
        <v>1</v>
      </c>
      <c r="V55" s="77">
        <f t="shared" si="5"/>
        <v>10</v>
      </c>
      <c r="W55" s="75">
        <v>2</v>
      </c>
      <c r="X55" s="75">
        <v>3</v>
      </c>
      <c r="Y55" s="77">
        <f t="shared" si="6"/>
        <v>5</v>
      </c>
      <c r="Z55" s="122" t="s">
        <v>80</v>
      </c>
      <c r="AA55" s="122">
        <f>IF(AND(Z55=Escalas!$B$6),Escalas!$G$6,IF(AND(Z55=Escalas!$B$7),Escalas!$G$7,IF(AND(Z55=Escalas!$B$8),Escalas!$G$8,IF(AND(Z55=Escalas!$B$9),Escalas!$G$9,IF(AND(Z55=Escalas!$B$10),Escalas!$G$10)))))</f>
        <v>1</v>
      </c>
      <c r="AB55" s="122" t="s">
        <v>93</v>
      </c>
      <c r="AC55" s="122">
        <f>IF(AND(AB55=Escalas!$B$16),Escalas!$G$16,IF(AND(AB55=Escalas!$B$17),Escalas!$G$17,IF(AND(AB55=Escalas!$B$18),Escalas!$G$18,IF(AND(AB55=Escalas!$B$19),Escalas!$G$19,IF(AND(AB55=Escalas!$B$20),Escalas!$G$20)))))</f>
        <v>4</v>
      </c>
      <c r="AD55" s="75">
        <f t="shared" si="7"/>
        <v>4</v>
      </c>
      <c r="AE55" s="75" t="str">
        <f>+IF(AND(AD55&gt;=15,AD55&lt;=25),Escalas!$S$6,IF(AND(AD55&gt;=10,AD55&lt;=12),Escalas!$S$7,IF(AND(AD55&gt;=5,AD55&lt;=9),Escalas!$S$8,IF(AND(AD55&gt;=3,AD55&lt;=4),Escalas!$S$9,IF(AND(AD55&gt;=1,AD55&lt;=2),Escalas!$S$10)))))</f>
        <v xml:space="preserve">Tolerable </v>
      </c>
      <c r="AF55" s="123" t="s">
        <v>216</v>
      </c>
      <c r="AG55" s="140" t="s">
        <v>338</v>
      </c>
      <c r="AH55" s="127" t="s">
        <v>339</v>
      </c>
      <c r="AI55" s="127"/>
    </row>
    <row r="56" spans="1:35" s="72" customFormat="1" ht="23.25" customHeight="1" x14ac:dyDescent="0.2">
      <c r="A56" s="126"/>
      <c r="B56" s="126"/>
      <c r="C56" s="73" t="s">
        <v>340</v>
      </c>
      <c r="D56" s="73" t="s">
        <v>341</v>
      </c>
      <c r="E56" s="122" t="s">
        <v>39</v>
      </c>
      <c r="F56" s="122">
        <f>IF(AND(E56=Escalas!$B$6),Escalas!$G$6,IF(AND(E56=Escalas!$B$7),Escalas!$G$7,IF(AND(E56=Escalas!$B$8),Escalas!$G$8,IF(AND(E56=Escalas!$B$9),Escalas!$G$9,IF(AND(E56=Escalas!$B$10),Escalas!$G$10)))))</f>
        <v>3</v>
      </c>
      <c r="G56" s="122" t="s">
        <v>9</v>
      </c>
      <c r="H56" s="122">
        <f>IF(AND(G56=Escalas!$B$16),Escalas!$G$16,IF(AND(G56=Escalas!$B$17),Escalas!$G$17,IF(AND(G56=Escalas!$B$18),Escalas!$G$18,IF(AND(G56=Escalas!$B$19),Escalas!$G$19,IF(AND(G56=Escalas!$B$20),Escalas!$G$20)))))</f>
        <v>5</v>
      </c>
      <c r="I56" s="75">
        <f t="shared" si="4"/>
        <v>15</v>
      </c>
      <c r="J56" s="75" t="str">
        <f>+IF(AND(I56&gt;=15,I56&lt;=25),Escalas!$S$6,IF(AND(I56&gt;=10,I56&lt;=12),Escalas!$S$7,IF(AND(I56&gt;=5,I56&lt;=9),Escalas!$S$8,IF(AND(I56&gt;=3,I56&lt;=4),Escalas!$S$9,IF(AND(I56&gt;=1,G&lt;=2),Escalas!$S$10)))))</f>
        <v>Inaceptable</v>
      </c>
      <c r="K56" s="75" t="s">
        <v>4</v>
      </c>
      <c r="L56" s="75" t="str">
        <f>+IF(AND(J56=Escalas!$B$28,K56=Escalas!$C$28),Escalas!$D$28,IF(AND(J56=Escalas!$B$29,K56=Escalas!$C$28),Escalas!$D$28,IF(AND(J56=Escalas!$B$30,K56=Escalas!$C$28),Escalas!$D$28,IF(AND(J56=Escalas!$B$31,K56=Escalas!$C$31),Escalas!$D$28,IF(AND(J56=Escalas!$B$32,K56=Escalas!$C$32),Escalas!$D$32,IF(AND(J56=Escalas!$B$33,K56=Escalas!$C$33),Escalas!$D$32,IF(AND(J56=Escalas!$B$34,K56=Escalas!$C$33),Escalas!$D$32,IF(AND(J56=Escalas!$B$35,K56=Escalas!$C$33),Escalas!$D$32,IF(AND(J56=Escalas!$B$36,K56=Escalas!$C$36),Escalas!$D$32,IF(AND(J56=Escalas!$B$37,K56=Escalas!$C$37),Escalas!$D$37,IF(AND(J56=Escalas!$B$38,K56=Escalas!$C$38),Escalas!$D$37,IF(AND(J56=Escalas!$B$39,K56=Escalas!$C$39),Escalas!$D$37,IF(AND(J56=Escalas!$B$40,K56=Escalas!$C$39),Escalas!$D$37,IF(AND(J56=Escalas!$B$41,K56=Escalas!$C$39),Escalas!$D$37,IF(AND(J56=Escalas!$B$42,K56=Escalas!$C$39),Escalas!$D$37)))))))))))))))</f>
        <v>II</v>
      </c>
      <c r="M56" s="114" t="s">
        <v>192</v>
      </c>
      <c r="N56" s="75">
        <v>1</v>
      </c>
      <c r="O56" s="75">
        <v>2</v>
      </c>
      <c r="P56" s="75">
        <v>1</v>
      </c>
      <c r="Q56" s="75">
        <v>1</v>
      </c>
      <c r="R56" s="75">
        <v>1</v>
      </c>
      <c r="S56" s="75">
        <v>1</v>
      </c>
      <c r="T56" s="75">
        <v>1</v>
      </c>
      <c r="U56" s="75">
        <v>1</v>
      </c>
      <c r="V56" s="77">
        <f t="shared" si="5"/>
        <v>9</v>
      </c>
      <c r="W56" s="75">
        <v>2</v>
      </c>
      <c r="X56" s="75">
        <v>3</v>
      </c>
      <c r="Y56" s="77">
        <f t="shared" si="6"/>
        <v>5</v>
      </c>
      <c r="Z56" s="122" t="s">
        <v>80</v>
      </c>
      <c r="AA56" s="122">
        <f>IF(AND(Z56=Escalas!$B$6),Escalas!$G$6,IF(AND(Z56=Escalas!$B$7),Escalas!$G$7,IF(AND(Z56=Escalas!$B$8),Escalas!$G$8,IF(AND(Z56=Escalas!$B$9),Escalas!$G$9,IF(AND(Z56=Escalas!$B$10),Escalas!$G$10)))))</f>
        <v>1</v>
      </c>
      <c r="AB56" s="122" t="s">
        <v>9</v>
      </c>
      <c r="AC56" s="122">
        <f>IF(AND(AB56=Escalas!$B$16),Escalas!$G$16,IF(AND(AB56=Escalas!$B$17),Escalas!$G$17,IF(AND(AB56=Escalas!$B$18),Escalas!$G$18,IF(AND(AB56=Escalas!$B$19),Escalas!$G$19,IF(AND(AB56=Escalas!$B$20),Escalas!$G$20)))))</f>
        <v>5</v>
      </c>
      <c r="AD56" s="75">
        <f t="shared" si="7"/>
        <v>5</v>
      </c>
      <c r="AE56" s="75" t="str">
        <f>+IF(AND(AD56&gt;=15,AD56&lt;=25),Escalas!$S$6,IF(AND(AD56&gt;=10,AD56&lt;=12),Escalas!$S$7,IF(AND(AD56&gt;=5,AD56&lt;=9),Escalas!$S$8,IF(AND(AD56&gt;=3,AD56&lt;=4),Escalas!$S$9,IF(AND(AD56&gt;=1,AD56&lt;=2),Escalas!$S$10)))))</f>
        <v>Moderado</v>
      </c>
      <c r="AF56" s="123" t="s">
        <v>216</v>
      </c>
      <c r="AG56" s="141"/>
      <c r="AH56" s="127" t="s">
        <v>439</v>
      </c>
      <c r="AI56" s="127"/>
    </row>
    <row r="57" spans="1:35" s="72" customFormat="1" ht="48" customHeight="1" x14ac:dyDescent="0.2">
      <c r="A57" s="126"/>
      <c r="B57" s="126"/>
      <c r="C57" s="73" t="s">
        <v>342</v>
      </c>
      <c r="D57" s="73" t="s">
        <v>194</v>
      </c>
      <c r="E57" s="122" t="s">
        <v>80</v>
      </c>
      <c r="F57" s="122">
        <f>IF(AND(E57=Escalas!$B$6),Escalas!$G$6,IF(AND(E57=Escalas!$B$7),Escalas!$G$7,IF(AND(E57=Escalas!$B$8),Escalas!$G$8,IF(AND(E57=Escalas!$B$9),Escalas!$G$9,IF(AND(E57=Escalas!$B$10),Escalas!$G$10)))))</f>
        <v>1</v>
      </c>
      <c r="G57" s="122" t="s">
        <v>3</v>
      </c>
      <c r="H57" s="122">
        <f>IF(AND(G57=Escalas!$B$16),Escalas!$G$16,IF(AND(G57=Escalas!$B$17),Escalas!$G$17,IF(AND(G57=Escalas!$B$18),Escalas!$G$18,IF(AND(G57=Escalas!$B$19),Escalas!$G$19,IF(AND(G57=Escalas!$B$20),Escalas!$G$20)))))</f>
        <v>3</v>
      </c>
      <c r="I57" s="75">
        <f t="shared" si="4"/>
        <v>3</v>
      </c>
      <c r="J57" s="75" t="str">
        <f>+IF(AND(I57&gt;=15,I57&lt;=25),Escalas!$S$6,IF(AND(I57&gt;=10,I57&lt;=12),Escalas!$S$7,IF(AND(I57&gt;=5,I57&lt;=9),Escalas!$S$8,IF(AND(I57&gt;=3,I57&lt;=4),Escalas!$S$9,IF(AND(I57&gt;=1,G&lt;=2),Escalas!$S$10)))))</f>
        <v xml:space="preserve">Tolerable </v>
      </c>
      <c r="K57" s="75" t="s">
        <v>6</v>
      </c>
      <c r="L57" s="75" t="str">
        <f>+IF(AND(J57=Escalas!$B$28,K57=Escalas!$C$28),Escalas!$D$28,IF(AND(J57=Escalas!$B$29,K57=Escalas!$C$28),Escalas!$D$28,IF(AND(J57=Escalas!$B$30,K57=Escalas!$C$28),Escalas!$D$28,IF(AND(J57=Escalas!$B$31,K57=Escalas!$C$31),Escalas!$D$28,IF(AND(J57=Escalas!$B$32,K57=Escalas!$C$32),Escalas!$D$32,IF(AND(J57=Escalas!$B$33,K57=Escalas!$C$33),Escalas!$D$32,IF(AND(J57=Escalas!$B$34,K57=Escalas!$C$33),Escalas!$D$32,IF(AND(J57=Escalas!$B$35,K57=Escalas!$C$33),Escalas!$D$32,IF(AND(J57=Escalas!$B$36,K57=Escalas!$C$36),Escalas!$D$32,IF(AND(J57=Escalas!$B$37,K57=Escalas!$C$37),Escalas!$D$37,IF(AND(J57=Escalas!$B$38,K57=Escalas!$C$38),Escalas!$D$37,IF(AND(J57=Escalas!$B$39,K57=Escalas!$C$39),Escalas!$D$37,IF(AND(J57=Escalas!$B$40,K57=Escalas!$C$39),Escalas!$D$37,IF(AND(J57=Escalas!$B$41,K57=Escalas!$C$39),Escalas!$D$37,IF(AND(J57=Escalas!$B$42,K57=Escalas!$C$39),Escalas!$D$37)))))))))))))))</f>
        <v>II</v>
      </c>
      <c r="M57" s="114" t="s">
        <v>192</v>
      </c>
      <c r="N57" s="75">
        <v>1</v>
      </c>
      <c r="O57" s="75">
        <v>1</v>
      </c>
      <c r="P57" s="75">
        <v>1</v>
      </c>
      <c r="Q57" s="75">
        <v>1</v>
      </c>
      <c r="R57" s="75">
        <v>1</v>
      </c>
      <c r="S57" s="75">
        <v>1</v>
      </c>
      <c r="T57" s="75">
        <v>1</v>
      </c>
      <c r="U57" s="75">
        <v>1</v>
      </c>
      <c r="V57" s="77">
        <f t="shared" si="5"/>
        <v>8</v>
      </c>
      <c r="W57" s="75">
        <v>2</v>
      </c>
      <c r="X57" s="75">
        <v>3</v>
      </c>
      <c r="Y57" s="77">
        <f t="shared" si="6"/>
        <v>5</v>
      </c>
      <c r="Z57" s="122" t="s">
        <v>80</v>
      </c>
      <c r="AA57" s="122">
        <f>IF(AND(Z57=Escalas!$B$6),Escalas!$G$6,IF(AND(Z57=Escalas!$B$7),Escalas!$G$7,IF(AND(Z57=Escalas!$B$8),Escalas!$G$8,IF(AND(Z57=Escalas!$B$9),Escalas!$G$9,IF(AND(Z57=Escalas!$B$10),Escalas!$G$10)))))</f>
        <v>1</v>
      </c>
      <c r="AB57" s="122" t="s">
        <v>20</v>
      </c>
      <c r="AC57" s="122">
        <f>IF(AND(AB57=Escalas!$B$16),Escalas!$G$16,IF(AND(AB57=Escalas!$B$17),Escalas!$G$17,IF(AND(AB57=Escalas!$B$18),Escalas!$G$18,IF(AND(AB57=Escalas!$B$19),Escalas!$G$19,IF(AND(AB57=Escalas!$B$20),Escalas!$G$20)))))</f>
        <v>2</v>
      </c>
      <c r="AD57" s="75">
        <f t="shared" si="7"/>
        <v>2</v>
      </c>
      <c r="AE57" s="75" t="str">
        <f>+IF(AND(AD57&gt;=15,AD57&lt;=25),Escalas!$S$6,IF(AND(AD57&gt;=10,AD57&lt;=12),Escalas!$S$7,IF(AND(AD57&gt;=5,AD57&lt;=9),Escalas!$S$8,IF(AND(AD57&gt;=3,AD57&lt;=4),Escalas!$S$9,IF(AND(AD57&gt;=1,AD57&lt;=2),Escalas!$S$10)))))</f>
        <v>Aceptable</v>
      </c>
      <c r="AF57" s="123" t="s">
        <v>216</v>
      </c>
      <c r="AG57" s="84" t="s">
        <v>440</v>
      </c>
      <c r="AH57" s="127" t="s">
        <v>343</v>
      </c>
      <c r="AI57" s="127"/>
    </row>
    <row r="58" spans="1:35" s="72" customFormat="1" ht="33" customHeight="1" x14ac:dyDescent="0.2">
      <c r="A58" s="126"/>
      <c r="B58" s="126"/>
      <c r="C58" s="73" t="s">
        <v>65</v>
      </c>
      <c r="D58" s="73" t="s">
        <v>66</v>
      </c>
      <c r="E58" s="122" t="s">
        <v>39</v>
      </c>
      <c r="F58" s="122">
        <f>IF(AND(E58=Escalas!$B$6),Escalas!$G$6,IF(AND(E58=Escalas!$B$7),Escalas!$G$7,IF(AND(E58=Escalas!$B$8),Escalas!$G$8,IF(AND(E58=Escalas!$B$9),Escalas!$G$9,IF(AND(E58=Escalas!$B$10),Escalas!$G$10)))))</f>
        <v>3</v>
      </c>
      <c r="G58" s="122" t="s">
        <v>9</v>
      </c>
      <c r="H58" s="122">
        <f>IF(AND(G58=Escalas!$B$16),Escalas!$G$16,IF(AND(G58=Escalas!$B$17),Escalas!$G$17,IF(AND(G58=Escalas!$B$18),Escalas!$G$18,IF(AND(G58=Escalas!$B$19),Escalas!$G$19,IF(AND(G58=Escalas!$B$20),Escalas!$G$20)))))</f>
        <v>5</v>
      </c>
      <c r="I58" s="75">
        <f t="shared" si="4"/>
        <v>15</v>
      </c>
      <c r="J58" s="75" t="str">
        <f>+IF(AND(I58&gt;=15,I58&lt;=25),Escalas!$S$6,IF(AND(I58&gt;=10,I58&lt;=12),Escalas!$S$7,IF(AND(I58&gt;=5,I58&lt;=9),Escalas!$S$8,IF(AND(I58&gt;=3,I58&lt;=4),Escalas!$S$9,IF(AND(I58&gt;=1,G&lt;=2),Escalas!$S$10)))))</f>
        <v>Inaceptable</v>
      </c>
      <c r="K58" s="75" t="s">
        <v>4</v>
      </c>
      <c r="L58" s="75" t="str">
        <f>+IF(AND(J58=Escalas!$B$28,K58=Escalas!$C$28),Escalas!$D$28,IF(AND(J58=Escalas!$B$29,K58=Escalas!$C$28),Escalas!$D$28,IF(AND(J58=Escalas!$B$30,K58=Escalas!$C$28),Escalas!$D$28,IF(AND(J58=Escalas!$B$31,K58=Escalas!$C$31),Escalas!$D$28,IF(AND(J58=Escalas!$B$32,K58=Escalas!$C$32),Escalas!$D$32,IF(AND(J58=Escalas!$B$33,K58=Escalas!$C$33),Escalas!$D$32,IF(AND(J58=Escalas!$B$34,K58=Escalas!$C$33),Escalas!$D$32,IF(AND(J58=Escalas!$B$35,K58=Escalas!$C$33),Escalas!$D$32,IF(AND(J58=Escalas!$B$36,K58=Escalas!$C$36),Escalas!$D$32,IF(AND(J58=Escalas!$B$37,K58=Escalas!$C$37),Escalas!$D$37,IF(AND(J58=Escalas!$B$38,K58=Escalas!$C$38),Escalas!$D$37,IF(AND(J58=Escalas!$B$39,K58=Escalas!$C$39),Escalas!$D$37,IF(AND(J58=Escalas!$B$40,K58=Escalas!$C$39),Escalas!$D$37,IF(AND(J58=Escalas!$B$41,K58=Escalas!$C$39),Escalas!$D$37,IF(AND(J58=Escalas!$B$42,K58=Escalas!$C$39),Escalas!$D$37)))))))))))))))</f>
        <v>II</v>
      </c>
      <c r="M58" s="114" t="s">
        <v>192</v>
      </c>
      <c r="N58" s="75">
        <v>1</v>
      </c>
      <c r="O58" s="75">
        <v>3</v>
      </c>
      <c r="P58" s="75">
        <v>1</v>
      </c>
      <c r="Q58" s="75">
        <v>1</v>
      </c>
      <c r="R58" s="75">
        <v>1</v>
      </c>
      <c r="S58" s="75">
        <v>1</v>
      </c>
      <c r="T58" s="75">
        <v>1</v>
      </c>
      <c r="U58" s="75">
        <v>1</v>
      </c>
      <c r="V58" s="77">
        <f t="shared" si="5"/>
        <v>10</v>
      </c>
      <c r="W58" s="75">
        <v>2</v>
      </c>
      <c r="X58" s="75">
        <v>3</v>
      </c>
      <c r="Y58" s="77">
        <f t="shared" si="6"/>
        <v>5</v>
      </c>
      <c r="Z58" s="122" t="s">
        <v>80</v>
      </c>
      <c r="AA58" s="122">
        <f>IF(AND(Z58=Escalas!$B$6),Escalas!$G$6,IF(AND(Z58=Escalas!$B$7),Escalas!$G$7,IF(AND(Z58=Escalas!$B$8),Escalas!$G$8,IF(AND(Z58=Escalas!$B$9),Escalas!$G$9,IF(AND(Z58=Escalas!$B$10),Escalas!$G$10)))))</f>
        <v>1</v>
      </c>
      <c r="AB58" s="122" t="s">
        <v>9</v>
      </c>
      <c r="AC58" s="122">
        <f>IF(AND(AB58=Escalas!$B$16),Escalas!$G$16,IF(AND(AB58=Escalas!$B$17),Escalas!$G$17,IF(AND(AB58=Escalas!$B$18),Escalas!$G$18,IF(AND(AB58=Escalas!$B$19),Escalas!$G$19,IF(AND(AB58=Escalas!$B$20),Escalas!$G$20)))))</f>
        <v>5</v>
      </c>
      <c r="AD58" s="75">
        <f t="shared" si="7"/>
        <v>5</v>
      </c>
      <c r="AE58" s="75" t="str">
        <f>+IF(AND(AD58&gt;=15,AD58&lt;=25),Escalas!$S$6,IF(AND(AD58&gt;=10,AD58&lt;=12),Escalas!$S$7,IF(AND(AD58&gt;=5,AD58&lt;=9),Escalas!$S$8,IF(AND(AD58&gt;=3,AD58&lt;=4),Escalas!$S$9,IF(AND(AD58&gt;=1,AD58&lt;=2),Escalas!$S$10)))))</f>
        <v>Moderado</v>
      </c>
      <c r="AF58" s="123" t="s">
        <v>216</v>
      </c>
      <c r="AG58" s="85" t="s">
        <v>69</v>
      </c>
      <c r="AH58" s="138" t="s">
        <v>68</v>
      </c>
      <c r="AI58" s="139"/>
    </row>
    <row r="59" spans="1:35" s="72" customFormat="1" ht="45" customHeight="1" x14ac:dyDescent="0.2">
      <c r="A59" s="126"/>
      <c r="B59" s="126"/>
      <c r="C59" s="73" t="s">
        <v>344</v>
      </c>
      <c r="D59" s="73" t="s">
        <v>345</v>
      </c>
      <c r="E59" s="122" t="s">
        <v>39</v>
      </c>
      <c r="F59" s="122">
        <f>IF(AND(E59=Escalas!$B$6),Escalas!$G$6,IF(AND(E59=Escalas!$B$7),Escalas!$G$7,IF(AND(E59=Escalas!$B$8),Escalas!$G$8,IF(AND(E59=Escalas!$B$9),Escalas!$G$9,IF(AND(E59=Escalas!$B$10),Escalas!$G$10)))))</f>
        <v>3</v>
      </c>
      <c r="G59" s="122" t="s">
        <v>93</v>
      </c>
      <c r="H59" s="122">
        <f>IF(AND(G59=Escalas!$B$16),Escalas!$G$16,IF(AND(G59=Escalas!$B$17),Escalas!$G$17,IF(AND(G59=Escalas!$B$18),Escalas!$G$18,IF(AND(G59=Escalas!$B$19),Escalas!$G$19,IF(AND(G59=Escalas!$B$20),Escalas!$G$20)))))</f>
        <v>4</v>
      </c>
      <c r="I59" s="75">
        <f t="shared" si="4"/>
        <v>12</v>
      </c>
      <c r="J59" s="75" t="str">
        <f>+IF(AND(I59&gt;=15,I59&lt;=25),Escalas!$S$6,IF(AND(I59&gt;=10,I59&lt;=12),Escalas!$S$7,IF(AND(I59&gt;=5,I59&lt;=9),Escalas!$S$8,IF(AND(I59&gt;=3,I59&lt;=4),Escalas!$S$9,IF(AND(I59&gt;=1,G&lt;=2),Escalas!$S$10)))))</f>
        <v xml:space="preserve">Importante </v>
      </c>
      <c r="K59" s="75" t="s">
        <v>4</v>
      </c>
      <c r="L59" s="75" t="str">
        <f>+IF(AND(J59=Escalas!$B$28,K59=Escalas!$C$28),Escalas!$D$28,IF(AND(J59=Escalas!$B$29,K59=Escalas!$C$28),Escalas!$D$28,IF(AND(J59=Escalas!$B$30,K59=Escalas!$C$28),Escalas!$D$28,IF(AND(J59=Escalas!$B$31,K59=Escalas!$C$31),Escalas!$D$28,IF(AND(J59=Escalas!$B$32,K59=Escalas!$C$32),Escalas!$D$32,IF(AND(J59=Escalas!$B$33,K59=Escalas!$C$33),Escalas!$D$32,IF(AND(J59=Escalas!$B$34,K59=Escalas!$C$33),Escalas!$D$32,IF(AND(J59=Escalas!$B$35,K59=Escalas!$C$33),Escalas!$D$32,IF(AND(J59=Escalas!$B$36,K59=Escalas!$C$36),Escalas!$D$32,IF(AND(J59=Escalas!$B$37,K59=Escalas!$C$37),Escalas!$D$37,IF(AND(J59=Escalas!$B$38,K59=Escalas!$C$38),Escalas!$D$37,IF(AND(J59=Escalas!$B$39,K59=Escalas!$C$39),Escalas!$D$37,IF(AND(J59=Escalas!$B$40,K59=Escalas!$C$39),Escalas!$D$37,IF(AND(J59=Escalas!$B$41,K59=Escalas!$C$39),Escalas!$D$37,IF(AND(J59=Escalas!$B$42,K59=Escalas!$C$39),Escalas!$D$37)))))))))))))))</f>
        <v>III</v>
      </c>
      <c r="M59" s="114" t="s">
        <v>195</v>
      </c>
      <c r="N59" s="75">
        <v>1</v>
      </c>
      <c r="O59" s="75">
        <v>2</v>
      </c>
      <c r="P59" s="75">
        <v>1</v>
      </c>
      <c r="Q59" s="75">
        <v>1</v>
      </c>
      <c r="R59" s="75">
        <v>1</v>
      </c>
      <c r="S59" s="75">
        <v>1</v>
      </c>
      <c r="T59" s="75">
        <v>1</v>
      </c>
      <c r="U59" s="75">
        <v>1</v>
      </c>
      <c r="V59" s="77">
        <f t="shared" si="5"/>
        <v>9</v>
      </c>
      <c r="W59" s="75">
        <v>2</v>
      </c>
      <c r="X59" s="75">
        <v>3</v>
      </c>
      <c r="Y59" s="77">
        <f t="shared" si="6"/>
        <v>5</v>
      </c>
      <c r="Z59" s="122" t="s">
        <v>80</v>
      </c>
      <c r="AA59" s="122">
        <f>IF(AND(Z59=Escalas!$B$6),Escalas!$G$6,IF(AND(Z59=Escalas!$B$7),Escalas!$G$7,IF(AND(Z59=Escalas!$B$8),Escalas!$G$8,IF(AND(Z59=Escalas!$B$9),Escalas!$G$9,IF(AND(Z59=Escalas!$B$10),Escalas!$G$10)))))</f>
        <v>1</v>
      </c>
      <c r="AB59" s="122" t="s">
        <v>93</v>
      </c>
      <c r="AC59" s="122">
        <f>IF(AND(AB59=Escalas!$B$16),Escalas!$G$16,IF(AND(AB59=Escalas!$B$17),Escalas!$G$17,IF(AND(AB59=Escalas!$B$18),Escalas!$G$18,IF(AND(AB59=Escalas!$B$19),Escalas!$G$19,IF(AND(AB59=Escalas!$B$20),Escalas!$G$20)))))</f>
        <v>4</v>
      </c>
      <c r="AD59" s="75">
        <f t="shared" si="7"/>
        <v>4</v>
      </c>
      <c r="AE59" s="75" t="str">
        <f>+IF(AND(AD59&gt;=15,AD59&lt;=25),Escalas!$S$6,IF(AND(AD59&gt;=10,AD59&lt;=12),Escalas!$S$7,IF(AND(AD59&gt;=5,AD59&lt;=9),Escalas!$S$8,IF(AND(AD59&gt;=3,AD59&lt;=4),Escalas!$S$9,IF(AND(AD59&gt;=1,AD59&lt;=2),Escalas!$S$10)))))</f>
        <v xml:space="preserve">Tolerable </v>
      </c>
      <c r="AF59" s="123" t="s">
        <v>216</v>
      </c>
      <c r="AG59" s="86" t="s">
        <v>248</v>
      </c>
      <c r="AH59" s="149" t="s">
        <v>346</v>
      </c>
      <c r="AI59" s="149"/>
    </row>
    <row r="60" spans="1:35" s="72" customFormat="1" ht="45.75" customHeight="1" x14ac:dyDescent="0.2">
      <c r="A60" s="126"/>
      <c r="B60" s="126"/>
      <c r="C60" s="73" t="s">
        <v>347</v>
      </c>
      <c r="D60" s="73" t="s">
        <v>348</v>
      </c>
      <c r="E60" s="122" t="s">
        <v>39</v>
      </c>
      <c r="F60" s="122">
        <f>IF(AND(E60=Escalas!$B$6),Escalas!$G$6,IF(AND(E60=Escalas!$B$7),Escalas!$G$7,IF(AND(E60=Escalas!$B$8),Escalas!$G$8,IF(AND(E60=Escalas!$B$9),Escalas!$G$9,IF(AND(E60=Escalas!$B$10),Escalas!$G$10)))))</f>
        <v>3</v>
      </c>
      <c r="G60" s="122" t="s">
        <v>3</v>
      </c>
      <c r="H60" s="122">
        <f>IF(AND(G60=Escalas!$B$16),Escalas!$G$16,IF(AND(G60=Escalas!$B$17),Escalas!$G$17,IF(AND(G60=Escalas!$B$18),Escalas!$G$18,IF(AND(G60=Escalas!$B$19),Escalas!$G$19,IF(AND(G60=Escalas!$B$20),Escalas!$G$20)))))</f>
        <v>3</v>
      </c>
      <c r="I60" s="75">
        <f t="shared" si="4"/>
        <v>9</v>
      </c>
      <c r="J60" s="75" t="str">
        <f>+IF(AND(I60&gt;=15,I60&lt;=25),Escalas!$S$6,IF(AND(I60&gt;=10,I60&lt;=12),Escalas!$S$7,IF(AND(I60&gt;=5,I60&lt;=9),Escalas!$S$8,IF(AND(I60&gt;=3,I60&lt;=4),Escalas!$S$9,IF(AND(I60&gt;=1,G&lt;=2),Escalas!$S$10)))))</f>
        <v>Moderado</v>
      </c>
      <c r="K60" s="75" t="s">
        <v>4</v>
      </c>
      <c r="L60" s="75" t="str">
        <f>+IF(AND(J60=Escalas!$B$28,K60=Escalas!$C$28),Escalas!$D$28,IF(AND(J60=Escalas!$B$29,K60=Escalas!$C$28),Escalas!$D$28,IF(AND(J60=Escalas!$B$30,K60=Escalas!$C$28),Escalas!$D$28,IF(AND(J60=Escalas!$B$31,K60=Escalas!$C$31),Escalas!$D$28,IF(AND(J60=Escalas!$B$32,K60=Escalas!$C$32),Escalas!$D$32,IF(AND(J60=Escalas!$B$33,K60=Escalas!$C$33),Escalas!$D$32,IF(AND(J60=Escalas!$B$34,K60=Escalas!$C$33),Escalas!$D$32,IF(AND(J60=Escalas!$B$35,K60=Escalas!$C$33),Escalas!$D$32,IF(AND(J60=Escalas!$B$36,K60=Escalas!$C$36),Escalas!$D$32,IF(AND(J60=Escalas!$B$37,K60=Escalas!$C$37),Escalas!$D$37,IF(AND(J60=Escalas!$B$38,K60=Escalas!$C$38),Escalas!$D$37,IF(AND(J60=Escalas!$B$39,K60=Escalas!$C$39),Escalas!$D$37,IF(AND(J60=Escalas!$B$40,K60=Escalas!$C$39),Escalas!$D$37,IF(AND(J60=Escalas!$B$41,K60=Escalas!$C$39),Escalas!$D$37,IF(AND(J60=Escalas!$B$42,K60=Escalas!$C$39),Escalas!$D$37)))))))))))))))</f>
        <v>III</v>
      </c>
      <c r="M60" s="114" t="s">
        <v>192</v>
      </c>
      <c r="N60" s="75">
        <v>1</v>
      </c>
      <c r="O60" s="75">
        <v>2</v>
      </c>
      <c r="P60" s="75">
        <v>1</v>
      </c>
      <c r="Q60" s="75">
        <v>1</v>
      </c>
      <c r="R60" s="75">
        <v>1</v>
      </c>
      <c r="S60" s="75">
        <v>1</v>
      </c>
      <c r="T60" s="75">
        <v>1</v>
      </c>
      <c r="U60" s="75">
        <v>1</v>
      </c>
      <c r="V60" s="77">
        <f t="shared" si="5"/>
        <v>9</v>
      </c>
      <c r="W60" s="75">
        <v>2</v>
      </c>
      <c r="X60" s="75">
        <v>3</v>
      </c>
      <c r="Y60" s="77">
        <f t="shared" si="6"/>
        <v>5</v>
      </c>
      <c r="Z60" s="122" t="s">
        <v>80</v>
      </c>
      <c r="AA60" s="122">
        <f>IF(AND(Z60=Escalas!$B$6),Escalas!$G$6,IF(AND(Z60=Escalas!$B$7),Escalas!$G$7,IF(AND(Z60=Escalas!$B$8),Escalas!$G$8,IF(AND(Z60=Escalas!$B$9),Escalas!$G$9,IF(AND(Z60=Escalas!$B$10),Escalas!$G$10)))))</f>
        <v>1</v>
      </c>
      <c r="AB60" s="122" t="s">
        <v>3</v>
      </c>
      <c r="AC60" s="122">
        <f>IF(AND(AB60=Escalas!$B$16),Escalas!$G$16,IF(AND(AB60=Escalas!$B$17),Escalas!$G$17,IF(AND(AB60=Escalas!$B$18),Escalas!$G$18,IF(AND(AB60=Escalas!$B$19),Escalas!$G$19,IF(AND(AB60=Escalas!$B$20),Escalas!$G$20)))))</f>
        <v>3</v>
      </c>
      <c r="AD60" s="75">
        <f t="shared" si="7"/>
        <v>3</v>
      </c>
      <c r="AE60" s="75" t="str">
        <f>+IF(AND(AD60&gt;=15,AD60&lt;=25),Escalas!$S$6,IF(AND(AD60&gt;=10,AD60&lt;=12),Escalas!$S$7,IF(AND(AD60&gt;=5,AD60&lt;=9),Escalas!$S$8,IF(AND(AD60&gt;=3,AD60&lt;=4),Escalas!$S$9,IF(AND(AD60&gt;=1,AD60&lt;=2),Escalas!$S$10)))))</f>
        <v xml:space="preserve">Tolerable </v>
      </c>
      <c r="AF60" s="123" t="s">
        <v>216</v>
      </c>
      <c r="AG60" s="87" t="s">
        <v>349</v>
      </c>
      <c r="AH60" s="127" t="s">
        <v>350</v>
      </c>
      <c r="AI60" s="127"/>
    </row>
    <row r="61" spans="1:35" s="72" customFormat="1" ht="48" customHeight="1" x14ac:dyDescent="0.2">
      <c r="A61" s="126"/>
      <c r="B61" s="126"/>
      <c r="C61" s="82" t="s">
        <v>441</v>
      </c>
      <c r="D61" s="73" t="s">
        <v>251</v>
      </c>
      <c r="E61" s="122" t="s">
        <v>41</v>
      </c>
      <c r="F61" s="122">
        <f>IF(AND(E61=Escalas!$B$6),Escalas!$G$6,IF(AND(E61=Escalas!$B$7),Escalas!$G$7,IF(AND(E61=Escalas!$B$8),Escalas!$G$8,IF(AND(E61=Escalas!$B$9),Escalas!$G$9,IF(AND(E61=Escalas!$B$10),Escalas!$G$10)))))</f>
        <v>4</v>
      </c>
      <c r="G61" s="122" t="s">
        <v>9</v>
      </c>
      <c r="H61" s="122">
        <f>IF(AND(G61=Escalas!$B$16),Escalas!$G$16,IF(AND(G61=Escalas!$B$17),Escalas!$G$17,IF(AND(G61=Escalas!$B$18),Escalas!$G$18,IF(AND(G61=Escalas!$B$19),Escalas!$G$19,IF(AND(G61=Escalas!$B$20),Escalas!$G$20)))))</f>
        <v>5</v>
      </c>
      <c r="I61" s="75">
        <f t="shared" si="4"/>
        <v>20</v>
      </c>
      <c r="J61" s="75" t="str">
        <f>+IF(AND(I61&gt;=15,I61&lt;=25),Escalas!$S$6,IF(AND(I61&gt;=10,I61&lt;=12),Escalas!$S$7,IF(AND(I61&gt;=5,I61&lt;=9),Escalas!$S$8,IF(AND(I61&gt;=3,I61&lt;=4),Escalas!$S$9,IF(AND(I61&gt;=1,G&lt;=2),Escalas!$S$10)))))</f>
        <v>Inaceptable</v>
      </c>
      <c r="K61" s="75" t="s">
        <v>4</v>
      </c>
      <c r="L61" s="75" t="str">
        <f>+IF(AND(J61=Escalas!$B$28,K61=Escalas!$C$28),Escalas!$D$28,IF(AND(J61=Escalas!$B$29,K61=Escalas!$C$28),Escalas!$D$28,IF(AND(J61=Escalas!$B$30,K61=Escalas!$C$28),Escalas!$D$28,IF(AND(J61=Escalas!$B$31,K61=Escalas!$C$31),Escalas!$D$28,IF(AND(J61=Escalas!$B$32,K61=Escalas!$C$32),Escalas!$D$32,IF(AND(J61=Escalas!$B$33,K61=Escalas!$C$33),Escalas!$D$32,IF(AND(J61=Escalas!$B$34,K61=Escalas!$C$33),Escalas!$D$32,IF(AND(J61=Escalas!$B$35,K61=Escalas!$C$33),Escalas!$D$32,IF(AND(J61=Escalas!$B$36,K61=Escalas!$C$36),Escalas!$D$32,IF(AND(J61=Escalas!$B$37,K61=Escalas!$C$37),Escalas!$D$37,IF(AND(J61=Escalas!$B$38,K61=Escalas!$C$38),Escalas!$D$37,IF(AND(J61=Escalas!$B$39,K61=Escalas!$C$39),Escalas!$D$37,IF(AND(J61=Escalas!$B$40,K61=Escalas!$C$39),Escalas!$D$37,IF(AND(J61=Escalas!$B$41,K61=Escalas!$C$39),Escalas!$D$37,IF(AND(J61=Escalas!$B$42,K61=Escalas!$C$39),Escalas!$D$37)))))))))))))))</f>
        <v>II</v>
      </c>
      <c r="M61" s="114" t="s">
        <v>195</v>
      </c>
      <c r="N61" s="75">
        <v>1</v>
      </c>
      <c r="O61" s="75">
        <v>2</v>
      </c>
      <c r="P61" s="75">
        <v>1</v>
      </c>
      <c r="Q61" s="75">
        <v>1</v>
      </c>
      <c r="R61" s="75">
        <v>1</v>
      </c>
      <c r="S61" s="75">
        <v>1</v>
      </c>
      <c r="T61" s="75">
        <v>1</v>
      </c>
      <c r="U61" s="75">
        <v>1</v>
      </c>
      <c r="V61" s="77">
        <f t="shared" si="5"/>
        <v>9</v>
      </c>
      <c r="W61" s="75">
        <v>2</v>
      </c>
      <c r="X61" s="75">
        <v>3</v>
      </c>
      <c r="Y61" s="77">
        <f t="shared" si="6"/>
        <v>5</v>
      </c>
      <c r="Z61" s="122" t="s">
        <v>80</v>
      </c>
      <c r="AA61" s="122">
        <f>IF(AND(Z61=Escalas!$B$6),Escalas!$G$6,IF(AND(Z61=Escalas!$B$7),Escalas!$G$7,IF(AND(Z61=Escalas!$B$8),Escalas!$G$8,IF(AND(Z61=Escalas!$B$9),Escalas!$G$9,IF(AND(Z61=Escalas!$B$10),Escalas!$G$10)))))</f>
        <v>1</v>
      </c>
      <c r="AB61" s="122" t="s">
        <v>9</v>
      </c>
      <c r="AC61" s="122">
        <f>IF(AND(AB61=Escalas!$B$16),Escalas!$G$16,IF(AND(AB61=Escalas!$B$17),Escalas!$G$17,IF(AND(AB61=Escalas!$B$18),Escalas!$G$18,IF(AND(AB61=Escalas!$B$19),Escalas!$G$19,IF(AND(AB61=Escalas!$B$20),Escalas!$G$20)))))</f>
        <v>5</v>
      </c>
      <c r="AD61" s="75">
        <f t="shared" si="7"/>
        <v>5</v>
      </c>
      <c r="AE61" s="75" t="str">
        <f>+IF(AND(AD61&gt;=15,AD61&lt;=25),Escalas!$S$6,IF(AND(AD61&gt;=10,AD61&lt;=12),Escalas!$S$7,IF(AND(AD61&gt;=5,AD61&lt;=9),Escalas!$S$8,IF(AND(AD61&gt;=3,AD61&lt;=4),Escalas!$S$9,IF(AND(AD61&gt;=1,AD61&lt;=2),Escalas!$S$10)))))</f>
        <v>Moderado</v>
      </c>
      <c r="AF61" s="123" t="s">
        <v>216</v>
      </c>
      <c r="AG61" s="142" t="s">
        <v>252</v>
      </c>
      <c r="AH61" s="148" t="s">
        <v>351</v>
      </c>
      <c r="AI61" s="148"/>
    </row>
    <row r="62" spans="1:35" s="72" customFormat="1" ht="67.5" x14ac:dyDescent="0.2">
      <c r="A62" s="126"/>
      <c r="B62" s="126"/>
      <c r="C62" s="73" t="s">
        <v>352</v>
      </c>
      <c r="D62" s="73" t="s">
        <v>353</v>
      </c>
      <c r="E62" s="122" t="s">
        <v>41</v>
      </c>
      <c r="F62" s="122">
        <f>IF(AND(E62=Escalas!$B$6),Escalas!$G$6,IF(AND(E62=Escalas!$B$7),Escalas!$G$7,IF(AND(E62=Escalas!$B$8),Escalas!$G$8,IF(AND(E62=Escalas!$B$9),Escalas!$G$9,IF(AND(E62=Escalas!$B$10),Escalas!$G$10)))))</f>
        <v>4</v>
      </c>
      <c r="G62" s="122" t="s">
        <v>9</v>
      </c>
      <c r="H62" s="122">
        <f>IF(AND(G62=Escalas!$B$16),Escalas!$G$16,IF(AND(G62=Escalas!$B$17),Escalas!$G$17,IF(AND(G62=Escalas!$B$18),Escalas!$G$18,IF(AND(G62=Escalas!$B$19),Escalas!$G$19,IF(AND(G62=Escalas!$B$20),Escalas!$G$20)))))</f>
        <v>5</v>
      </c>
      <c r="I62" s="75">
        <f t="shared" si="4"/>
        <v>20</v>
      </c>
      <c r="J62" s="75" t="str">
        <f>+IF(AND(I62&gt;=15,I62&lt;=25),Escalas!$S$6,IF(AND(I62&gt;=10,I62&lt;=12),Escalas!$S$7,IF(AND(I62&gt;=5,I62&lt;=9),Escalas!$S$8,IF(AND(I62&gt;=3,I62&lt;=4),Escalas!$S$9,IF(AND(I62&gt;=1,G&lt;=2),Escalas!$S$10)))))</f>
        <v>Inaceptable</v>
      </c>
      <c r="K62" s="75" t="s">
        <v>4</v>
      </c>
      <c r="L62" s="75" t="str">
        <f>+IF(AND(J62=Escalas!$B$28,K62=Escalas!$C$28),Escalas!$D$28,IF(AND(J62=Escalas!$B$29,K62=Escalas!$C$28),Escalas!$D$28,IF(AND(J62=Escalas!$B$30,K62=Escalas!$C$28),Escalas!$D$28,IF(AND(J62=Escalas!$B$31,K62=Escalas!$C$31),Escalas!$D$28,IF(AND(J62=Escalas!$B$32,K62=Escalas!$C$32),Escalas!$D$32,IF(AND(J62=Escalas!$B$33,K62=Escalas!$C$33),Escalas!$D$32,IF(AND(J62=Escalas!$B$34,K62=Escalas!$C$33),Escalas!$D$32,IF(AND(J62=Escalas!$B$35,K62=Escalas!$C$33),Escalas!$D$32,IF(AND(J62=Escalas!$B$36,K62=Escalas!$C$36),Escalas!$D$32,IF(AND(J62=Escalas!$B$37,K62=Escalas!$C$37),Escalas!$D$37,IF(AND(J62=Escalas!$B$38,K62=Escalas!$C$38),Escalas!$D$37,IF(AND(J62=Escalas!$B$39,K62=Escalas!$C$39),Escalas!$D$37,IF(AND(J62=Escalas!$B$40,K62=Escalas!$C$39),Escalas!$D$37,IF(AND(J62=Escalas!$B$41,K62=Escalas!$C$39),Escalas!$D$37,IF(AND(J62=Escalas!$B$42,K62=Escalas!$C$39),Escalas!$D$37)))))))))))))))</f>
        <v>II</v>
      </c>
      <c r="M62" s="114" t="s">
        <v>197</v>
      </c>
      <c r="N62" s="75">
        <v>1</v>
      </c>
      <c r="O62" s="75">
        <v>1</v>
      </c>
      <c r="P62" s="75">
        <v>1</v>
      </c>
      <c r="Q62" s="75">
        <v>1</v>
      </c>
      <c r="R62" s="75">
        <v>1</v>
      </c>
      <c r="S62" s="75">
        <v>1</v>
      </c>
      <c r="T62" s="75">
        <v>1</v>
      </c>
      <c r="U62" s="75">
        <v>1</v>
      </c>
      <c r="V62" s="77">
        <f t="shared" si="5"/>
        <v>8</v>
      </c>
      <c r="W62" s="75">
        <v>2</v>
      </c>
      <c r="X62" s="75">
        <v>3</v>
      </c>
      <c r="Y62" s="77">
        <f t="shared" si="6"/>
        <v>5</v>
      </c>
      <c r="Z62" s="122" t="s">
        <v>39</v>
      </c>
      <c r="AA62" s="122">
        <f>IF(AND(Z62=Escalas!$B$6),Escalas!$G$6,IF(AND(Z62=Escalas!$B$7),Escalas!$G$7,IF(AND(Z62=Escalas!$B$8),Escalas!$G$8,IF(AND(Z62=Escalas!$B$9),Escalas!$G$9,IF(AND(Z62=Escalas!$B$10),Escalas!$G$10)))))</f>
        <v>3</v>
      </c>
      <c r="AB62" s="122" t="s">
        <v>20</v>
      </c>
      <c r="AC62" s="122">
        <f>IF(AND(AB62=Escalas!$B$16),Escalas!$G$16,IF(AND(AB62=Escalas!$B$17),Escalas!$G$17,IF(AND(AB62=Escalas!$B$18),Escalas!$G$18,IF(AND(AB62=Escalas!$B$19),Escalas!$G$19,IF(AND(AB62=Escalas!$B$20),Escalas!$G$20)))))</f>
        <v>2</v>
      </c>
      <c r="AD62" s="75">
        <f t="shared" si="7"/>
        <v>6</v>
      </c>
      <c r="AE62" s="75" t="str">
        <f>+IF(AND(AD62&gt;=15,AD62&lt;=25),Escalas!$S$6,IF(AND(AD62&gt;=10,AD62&lt;=12),Escalas!$S$7,IF(AND(AD62&gt;=5,AD62&lt;=9),Escalas!$S$8,IF(AND(AD62&gt;=3,AD62&lt;=4),Escalas!$S$9,IF(AND(AD62&gt;=1,AD62&lt;=2),Escalas!$S$10)))))</f>
        <v>Moderado</v>
      </c>
      <c r="AF62" s="123" t="s">
        <v>216</v>
      </c>
      <c r="AG62" s="141"/>
      <c r="AH62" s="127" t="s">
        <v>354</v>
      </c>
      <c r="AI62" s="127"/>
    </row>
    <row r="63" spans="1:35" s="72" customFormat="1" ht="87.75" customHeight="1" x14ac:dyDescent="0.2">
      <c r="A63" s="126"/>
      <c r="B63" s="126"/>
      <c r="C63" s="81" t="s">
        <v>449</v>
      </c>
      <c r="D63" s="73" t="s">
        <v>255</v>
      </c>
      <c r="E63" s="122" t="s">
        <v>39</v>
      </c>
      <c r="F63" s="122">
        <f>IF(AND(E63=Escalas!$B$6),Escalas!$G$6,IF(AND(E63=Escalas!$B$7),Escalas!$G$7,IF(AND(E63=Escalas!$B$8),Escalas!$G$8,IF(AND(E63=Escalas!$B$9),Escalas!$G$9,IF(AND(E63=Escalas!$B$10),Escalas!$G$10)))))</f>
        <v>3</v>
      </c>
      <c r="G63" s="122" t="s">
        <v>93</v>
      </c>
      <c r="H63" s="122">
        <f>IF(AND(G63=Escalas!$B$16),Escalas!$G$16,IF(AND(G63=Escalas!$B$17),Escalas!$G$17,IF(AND(G63=Escalas!$B$18),Escalas!$G$18,IF(AND(G63=Escalas!$B$19),Escalas!$G$19,IF(AND(G63=Escalas!$B$20),Escalas!$G$20)))))</f>
        <v>4</v>
      </c>
      <c r="I63" s="75">
        <f t="shared" si="4"/>
        <v>12</v>
      </c>
      <c r="J63" s="75" t="str">
        <f>+IF(AND(I63&gt;=15,I63&lt;=25),Escalas!$S$6,IF(AND(I63&gt;=10,I63&lt;=12),Escalas!$S$7,IF(AND(I63&gt;=5,I63&lt;=9),Escalas!$S$8,IF(AND(I63&gt;=3,I63&lt;=4),Escalas!$S$9,IF(AND(I63&gt;=1,G&lt;=2),Escalas!$S$10)))))</f>
        <v xml:space="preserve">Importante </v>
      </c>
      <c r="K63" s="75" t="s">
        <v>4</v>
      </c>
      <c r="L63" s="75" t="str">
        <f>+IF(AND(J63=Escalas!$B$28,K63=Escalas!$C$28),Escalas!$D$28,IF(AND(J63=Escalas!$B$29,K63=Escalas!$C$28),Escalas!$D$28,IF(AND(J63=Escalas!$B$30,K63=Escalas!$C$28),Escalas!$D$28,IF(AND(J63=Escalas!$B$31,K63=Escalas!$C$31),Escalas!$D$28,IF(AND(J63=Escalas!$B$32,K63=Escalas!$C$32),Escalas!$D$32,IF(AND(J63=Escalas!$B$33,K63=Escalas!$C$33),Escalas!$D$32,IF(AND(J63=Escalas!$B$34,K63=Escalas!$C$33),Escalas!$D$32,IF(AND(J63=Escalas!$B$35,K63=Escalas!$C$33),Escalas!$D$32,IF(AND(J63=Escalas!$B$36,K63=Escalas!$C$36),Escalas!$D$32,IF(AND(J63=Escalas!$B$37,K63=Escalas!$C$37),Escalas!$D$37,IF(AND(J63=Escalas!$B$38,K63=Escalas!$C$38),Escalas!$D$37,IF(AND(J63=Escalas!$B$39,K63=Escalas!$C$39),Escalas!$D$37,IF(AND(J63=Escalas!$B$40,K63=Escalas!$C$39),Escalas!$D$37,IF(AND(J63=Escalas!$B$41,K63=Escalas!$C$39),Escalas!$D$37,IF(AND(J63=Escalas!$B$42,K63=Escalas!$C$39),Escalas!$D$37)))))))))))))))</f>
        <v>III</v>
      </c>
      <c r="M63" s="114" t="s">
        <v>197</v>
      </c>
      <c r="N63" s="75">
        <v>1</v>
      </c>
      <c r="O63" s="75">
        <v>2</v>
      </c>
      <c r="P63" s="75">
        <v>1</v>
      </c>
      <c r="Q63" s="75">
        <v>1</v>
      </c>
      <c r="R63" s="75">
        <v>1</v>
      </c>
      <c r="S63" s="75">
        <v>1</v>
      </c>
      <c r="T63" s="75">
        <v>1</v>
      </c>
      <c r="U63" s="75">
        <v>1</v>
      </c>
      <c r="V63" s="77">
        <f t="shared" si="5"/>
        <v>9</v>
      </c>
      <c r="W63" s="75">
        <v>2</v>
      </c>
      <c r="X63" s="75">
        <v>3</v>
      </c>
      <c r="Y63" s="77">
        <f t="shared" si="6"/>
        <v>5</v>
      </c>
      <c r="Z63" s="122" t="s">
        <v>80</v>
      </c>
      <c r="AA63" s="122">
        <f>IF(AND(Z63=Escalas!$B$6),Escalas!$G$6,IF(AND(Z63=Escalas!$B$7),Escalas!$G$7,IF(AND(Z63=Escalas!$B$8),Escalas!$G$8,IF(AND(Z63=Escalas!$B$9),Escalas!$G$9,IF(AND(Z63=Escalas!$B$10),Escalas!$G$10)))))</f>
        <v>1</v>
      </c>
      <c r="AB63" s="122" t="s">
        <v>93</v>
      </c>
      <c r="AC63" s="122">
        <f>IF(AND(AB63=Escalas!$B$16),Escalas!$G$16,IF(AND(AB63=Escalas!$B$17),Escalas!$G$17,IF(AND(AB63=Escalas!$B$18),Escalas!$G$18,IF(AND(AB63=Escalas!$B$19),Escalas!$G$19,IF(AND(AB63=Escalas!$B$20),Escalas!$G$20)))))</f>
        <v>4</v>
      </c>
      <c r="AD63" s="75">
        <f t="shared" si="7"/>
        <v>4</v>
      </c>
      <c r="AE63" s="75" t="str">
        <f>+IF(AND(AD63&gt;=15,AD63&lt;=25),Escalas!$S$6,IF(AND(AD63&gt;=10,AD63&lt;=12),Escalas!$S$7,IF(AND(AD63&gt;=5,AD63&lt;=9),Escalas!$S$8,IF(AND(AD63&gt;=3,AD63&lt;=4),Escalas!$S$9,IF(AND(AD63&gt;=1,AD63&lt;=2),Escalas!$S$10)))))</f>
        <v xml:space="preserve">Tolerable </v>
      </c>
      <c r="AF63" s="123" t="s">
        <v>216</v>
      </c>
      <c r="AG63" s="80" t="s">
        <v>256</v>
      </c>
      <c r="AH63" s="127" t="s">
        <v>257</v>
      </c>
      <c r="AI63" s="127"/>
    </row>
    <row r="64" spans="1:35" s="72" customFormat="1" ht="56.25" x14ac:dyDescent="0.2">
      <c r="A64" s="126"/>
      <c r="B64" s="126"/>
      <c r="C64" s="73" t="s">
        <v>355</v>
      </c>
      <c r="D64" s="73" t="s">
        <v>356</v>
      </c>
      <c r="E64" s="122" t="s">
        <v>39</v>
      </c>
      <c r="F64" s="122">
        <f>IF(AND(E64=Escalas!$B$6),Escalas!$G$6,IF(AND(E64=Escalas!$B$7),Escalas!$G$7,IF(AND(E64=Escalas!$B$8),Escalas!$G$8,IF(AND(E64=Escalas!$B$9),Escalas!$G$9,IF(AND(E64=Escalas!$B$10),Escalas!$G$10)))))</f>
        <v>3</v>
      </c>
      <c r="G64" s="122" t="s">
        <v>9</v>
      </c>
      <c r="H64" s="122">
        <f>IF(AND(G64=Escalas!$B$16),Escalas!$G$16,IF(AND(G64=Escalas!$B$17),Escalas!$G$17,IF(AND(G64=Escalas!$B$18),Escalas!$G$18,IF(AND(G64=Escalas!$B$19),Escalas!$G$19,IF(AND(G64=Escalas!$B$20),Escalas!$G$20)))))</f>
        <v>5</v>
      </c>
      <c r="I64" s="75">
        <f t="shared" si="4"/>
        <v>15</v>
      </c>
      <c r="J64" s="75" t="str">
        <f>+IF(AND(I64&gt;=15,I64&lt;=25),Escalas!$S$6,IF(AND(I64&gt;=10,I64&lt;=12),Escalas!$S$7,IF(AND(I64&gt;=5,I64&lt;=9),Escalas!$S$8,IF(AND(I64&gt;=3,I64&lt;=4),Escalas!$S$9,IF(AND(I64&gt;=1,G&lt;=2),Escalas!$S$10)))))</f>
        <v>Inaceptable</v>
      </c>
      <c r="K64" s="75" t="s">
        <v>4</v>
      </c>
      <c r="L64" s="75" t="str">
        <f>+IF(AND(J64=Escalas!$B$28,K64=Escalas!$C$28),Escalas!$D$28,IF(AND(J64=Escalas!$B$29,K64=Escalas!$C$28),Escalas!$D$28,IF(AND(J64=Escalas!$B$30,K64=Escalas!$C$28),Escalas!$D$28,IF(AND(J64=Escalas!$B$31,K64=Escalas!$C$31),Escalas!$D$28,IF(AND(J64=Escalas!$B$32,K64=Escalas!$C$32),Escalas!$D$32,IF(AND(J64=Escalas!$B$33,K64=Escalas!$C$33),Escalas!$D$32,IF(AND(J64=Escalas!$B$34,K64=Escalas!$C$33),Escalas!$D$32,IF(AND(J64=Escalas!$B$35,K64=Escalas!$C$33),Escalas!$D$32,IF(AND(J64=Escalas!$B$36,K64=Escalas!$C$36),Escalas!$D$32,IF(AND(J64=Escalas!$B$37,K64=Escalas!$C$37),Escalas!$D$37,IF(AND(J64=Escalas!$B$38,K64=Escalas!$C$38),Escalas!$D$37,IF(AND(J64=Escalas!$B$39,K64=Escalas!$C$39),Escalas!$D$37,IF(AND(J64=Escalas!$B$40,K64=Escalas!$C$39),Escalas!$D$37,IF(AND(J64=Escalas!$B$41,K64=Escalas!$C$39),Escalas!$D$37,IF(AND(J64=Escalas!$B$42,K64=Escalas!$C$39),Escalas!$D$37)))))))))))))))</f>
        <v>II</v>
      </c>
      <c r="M64" s="114" t="s">
        <v>198</v>
      </c>
      <c r="N64" s="75">
        <v>1</v>
      </c>
      <c r="O64" s="75">
        <v>2</v>
      </c>
      <c r="P64" s="75">
        <v>1</v>
      </c>
      <c r="Q64" s="75">
        <v>1</v>
      </c>
      <c r="R64" s="75">
        <v>1</v>
      </c>
      <c r="S64" s="75">
        <v>1</v>
      </c>
      <c r="T64" s="75">
        <v>1</v>
      </c>
      <c r="U64" s="75">
        <v>1</v>
      </c>
      <c r="V64" s="77">
        <f t="shared" si="5"/>
        <v>9</v>
      </c>
      <c r="W64" s="75">
        <v>2</v>
      </c>
      <c r="X64" s="75">
        <v>3</v>
      </c>
      <c r="Y64" s="77">
        <f t="shared" si="6"/>
        <v>5</v>
      </c>
      <c r="Z64" s="122" t="s">
        <v>80</v>
      </c>
      <c r="AA64" s="122">
        <f>IF(AND(Z64=Escalas!$B$6),Escalas!$G$6,IF(AND(Z64=Escalas!$B$7),Escalas!$G$7,IF(AND(Z64=Escalas!$B$8),Escalas!$G$8,IF(AND(Z64=Escalas!$B$9),Escalas!$G$9,IF(AND(Z64=Escalas!$B$10),Escalas!$G$10)))))</f>
        <v>1</v>
      </c>
      <c r="AB64" s="122" t="s">
        <v>9</v>
      </c>
      <c r="AC64" s="122">
        <f>IF(AND(AB64=Escalas!$B$16),Escalas!$G$16,IF(AND(AB64=Escalas!$B$17),Escalas!$G$17,IF(AND(AB64=Escalas!$B$18),Escalas!$G$18,IF(AND(AB64=Escalas!$B$19),Escalas!$G$19,IF(AND(AB64=Escalas!$B$20),Escalas!$G$20)))))</f>
        <v>5</v>
      </c>
      <c r="AD64" s="75">
        <f t="shared" si="7"/>
        <v>5</v>
      </c>
      <c r="AE64" s="75" t="str">
        <f>+IF(AND(AD64&gt;=15,AD64&lt;=25),Escalas!$S$6,IF(AND(AD64&gt;=10,AD64&lt;=12),Escalas!$S$7,IF(AND(AD64&gt;=5,AD64&lt;=9),Escalas!$S$8,IF(AND(AD64&gt;=3,AD64&lt;=4),Escalas!$S$9,IF(AND(AD64&gt;=1,AD64&lt;=2),Escalas!$S$10)))))</f>
        <v>Moderado</v>
      </c>
      <c r="AF64" s="123" t="s">
        <v>216</v>
      </c>
      <c r="AG64" s="140" t="s">
        <v>259</v>
      </c>
      <c r="AH64" s="127" t="s">
        <v>357</v>
      </c>
      <c r="AI64" s="127"/>
    </row>
    <row r="65" spans="1:35" s="72" customFormat="1" ht="24.75" customHeight="1" x14ac:dyDescent="0.2">
      <c r="A65" s="126"/>
      <c r="B65" s="126"/>
      <c r="C65" s="73" t="s">
        <v>358</v>
      </c>
      <c r="D65" s="73" t="s">
        <v>359</v>
      </c>
      <c r="E65" s="122" t="s">
        <v>41</v>
      </c>
      <c r="F65" s="122">
        <f>IF(AND(E65=Escalas!$B$6),Escalas!$G$6,IF(AND(E65=Escalas!$B$7),Escalas!$G$7,IF(AND(E65=Escalas!$B$8),Escalas!$G$8,IF(AND(E65=Escalas!$B$9),Escalas!$G$9,IF(AND(E65=Escalas!$B$10),Escalas!$G$10)))))</f>
        <v>4</v>
      </c>
      <c r="G65" s="122" t="s">
        <v>9</v>
      </c>
      <c r="H65" s="122">
        <f>IF(AND(G65=Escalas!$B$16),Escalas!$G$16,IF(AND(G65=Escalas!$B$17),Escalas!$G$17,IF(AND(G65=Escalas!$B$18),Escalas!$G$18,IF(AND(G65=Escalas!$B$19),Escalas!$G$19,IF(AND(G65=Escalas!$B$20),Escalas!$G$20)))))</f>
        <v>5</v>
      </c>
      <c r="I65" s="75">
        <f t="shared" si="4"/>
        <v>20</v>
      </c>
      <c r="J65" s="75" t="str">
        <f>+IF(AND(I65&gt;=15,I65&lt;=25),Escalas!$S$6,IF(AND(I65&gt;=10,I65&lt;=12),Escalas!$S$7,IF(AND(I65&gt;=5,I65&lt;=9),Escalas!$S$8,IF(AND(I65&gt;=3,I65&lt;=4),Escalas!$S$9,IF(AND(I65&gt;=1,G&lt;=2),Escalas!$S$10)))))</f>
        <v>Inaceptable</v>
      </c>
      <c r="K65" s="75" t="s">
        <v>6</v>
      </c>
      <c r="L65" s="75" t="str">
        <f>+IF(AND(J65=Escalas!$B$28,K65=Escalas!$C$28),Escalas!$D$28,IF(AND(J65=Escalas!$B$29,K65=Escalas!$C$28),Escalas!$D$28,IF(AND(J65=Escalas!$B$30,K65=Escalas!$C$28),Escalas!$D$28,IF(AND(J65=Escalas!$B$31,K65=Escalas!$C$31),Escalas!$D$28,IF(AND(J65=Escalas!$B$32,K65=Escalas!$C$32),Escalas!$D$32,IF(AND(J65=Escalas!$B$33,K65=Escalas!$C$33),Escalas!$D$32,IF(AND(J65=Escalas!$B$34,K65=Escalas!$C$33),Escalas!$D$32,IF(AND(J65=Escalas!$B$35,K65=Escalas!$C$33),Escalas!$D$32,IF(AND(J65=Escalas!$B$36,K65=Escalas!$C$36),Escalas!$D$32,IF(AND(J65=Escalas!$B$37,K65=Escalas!$C$37),Escalas!$D$37,IF(AND(J65=Escalas!$B$38,K65=Escalas!$C$38),Escalas!$D$37,IF(AND(J65=Escalas!$B$39,K65=Escalas!$C$39),Escalas!$D$37,IF(AND(J65=Escalas!$B$40,K65=Escalas!$C$39),Escalas!$D$37,IF(AND(J65=Escalas!$B$41,K65=Escalas!$C$39),Escalas!$D$37,IF(AND(J65=Escalas!$B$42,K65=Escalas!$C$39),Escalas!$D$37)))))))))))))))</f>
        <v>I</v>
      </c>
      <c r="M65" s="114" t="s">
        <v>199</v>
      </c>
      <c r="N65" s="75">
        <v>1</v>
      </c>
      <c r="O65" s="75">
        <v>2</v>
      </c>
      <c r="P65" s="75">
        <v>1</v>
      </c>
      <c r="Q65" s="75">
        <v>1</v>
      </c>
      <c r="R65" s="75">
        <v>1</v>
      </c>
      <c r="S65" s="75">
        <v>1</v>
      </c>
      <c r="T65" s="75">
        <v>1</v>
      </c>
      <c r="U65" s="75">
        <v>1</v>
      </c>
      <c r="V65" s="77">
        <f t="shared" si="5"/>
        <v>9</v>
      </c>
      <c r="W65" s="75">
        <v>2</v>
      </c>
      <c r="X65" s="75">
        <v>3</v>
      </c>
      <c r="Y65" s="77">
        <f t="shared" si="6"/>
        <v>5</v>
      </c>
      <c r="Z65" s="122" t="s">
        <v>80</v>
      </c>
      <c r="AA65" s="122">
        <f>IF(AND(Z65=Escalas!$B$6),Escalas!$G$6,IF(AND(Z65=Escalas!$B$7),Escalas!$G$7,IF(AND(Z65=Escalas!$B$8),Escalas!$G$8,IF(AND(Z65=Escalas!$B$9),Escalas!$G$9,IF(AND(Z65=Escalas!$B$10),Escalas!$G$10)))))</f>
        <v>1</v>
      </c>
      <c r="AB65" s="122" t="s">
        <v>9</v>
      </c>
      <c r="AC65" s="122">
        <f>IF(AND(AB65=Escalas!$B$16),Escalas!$G$16,IF(AND(AB65=Escalas!$B$17),Escalas!$G$17,IF(AND(AB65=Escalas!$B$18),Escalas!$G$18,IF(AND(AB65=Escalas!$B$19),Escalas!$G$19,IF(AND(AB65=Escalas!$B$20),Escalas!$G$20)))))</f>
        <v>5</v>
      </c>
      <c r="AD65" s="75">
        <f t="shared" si="7"/>
        <v>5</v>
      </c>
      <c r="AE65" s="75" t="str">
        <f>+IF(AND(AD65&gt;=15,AD65&lt;=25),Escalas!$S$6,IF(AND(AD65&gt;=10,AD65&lt;=12),Escalas!$S$7,IF(AND(AD65&gt;=5,AD65&lt;=9),Escalas!$S$8,IF(AND(AD65&gt;=3,AD65&lt;=4),Escalas!$S$9,IF(AND(AD65&gt;=1,AD65&lt;=2),Escalas!$S$10)))))</f>
        <v>Moderado</v>
      </c>
      <c r="AF65" s="123" t="s">
        <v>216</v>
      </c>
      <c r="AG65" s="142"/>
      <c r="AH65" s="127" t="s">
        <v>360</v>
      </c>
      <c r="AI65" s="127"/>
    </row>
    <row r="66" spans="1:35" s="72" customFormat="1" ht="49.5" customHeight="1" x14ac:dyDescent="0.2">
      <c r="A66" s="126"/>
      <c r="B66" s="126"/>
      <c r="C66" s="73" t="s">
        <v>361</v>
      </c>
      <c r="D66" s="73" t="s">
        <v>362</v>
      </c>
      <c r="E66" s="122" t="s">
        <v>41</v>
      </c>
      <c r="F66" s="122">
        <f>IF(AND(E66=Escalas!$B$6),Escalas!$G$6,IF(AND(E66=Escalas!$B$7),Escalas!$G$7,IF(AND(E66=Escalas!$B$8),Escalas!$G$8,IF(AND(E66=Escalas!$B$9),Escalas!$G$9,IF(AND(E66=Escalas!$B$10),Escalas!$G$10)))))</f>
        <v>4</v>
      </c>
      <c r="G66" s="122" t="s">
        <v>9</v>
      </c>
      <c r="H66" s="122">
        <f>IF(AND(G66=Escalas!$B$16),Escalas!$G$16,IF(AND(G66=Escalas!$B$17),Escalas!$G$17,IF(AND(G66=Escalas!$B$18),Escalas!$G$18,IF(AND(G66=Escalas!$B$19),Escalas!$G$19,IF(AND(G66=Escalas!$B$20),Escalas!$G$20)))))</f>
        <v>5</v>
      </c>
      <c r="I66" s="75">
        <f t="shared" si="4"/>
        <v>20</v>
      </c>
      <c r="J66" s="75" t="str">
        <f>+IF(AND(I66&gt;=15,I66&lt;=25),Escalas!$S$6,IF(AND(I66&gt;=10,I66&lt;=12),Escalas!$S$7,IF(AND(I66&gt;=5,I66&lt;=9),Escalas!$S$8,IF(AND(I66&gt;=3,I66&lt;=4),Escalas!$S$9,IF(AND(I66&gt;=1,G&lt;=2),Escalas!$S$10)))))</f>
        <v>Inaceptable</v>
      </c>
      <c r="K66" s="75" t="s">
        <v>4</v>
      </c>
      <c r="L66" s="75" t="str">
        <f>+IF(AND(J66=Escalas!$B$28,K66=Escalas!$C$28),Escalas!$D$28,IF(AND(J66=Escalas!$B$29,K66=Escalas!$C$28),Escalas!$D$28,IF(AND(J66=Escalas!$B$30,K66=Escalas!$C$28),Escalas!$D$28,IF(AND(J66=Escalas!$B$31,K66=Escalas!$C$31),Escalas!$D$28,IF(AND(J66=Escalas!$B$32,K66=Escalas!$C$32),Escalas!$D$32,IF(AND(J66=Escalas!$B$33,K66=Escalas!$C$33),Escalas!$D$32,IF(AND(J66=Escalas!$B$34,K66=Escalas!$C$33),Escalas!$D$32,IF(AND(J66=Escalas!$B$35,K66=Escalas!$C$33),Escalas!$D$32,IF(AND(J66=Escalas!$B$36,K66=Escalas!$C$36),Escalas!$D$32,IF(AND(J66=Escalas!$B$37,K66=Escalas!$C$37),Escalas!$D$37,IF(AND(J66=Escalas!$B$38,K66=Escalas!$C$38),Escalas!$D$37,IF(AND(J66=Escalas!$B$39,K66=Escalas!$C$39),Escalas!$D$37,IF(AND(J66=Escalas!$B$40,K66=Escalas!$C$39),Escalas!$D$37,IF(AND(J66=Escalas!$B$41,K66=Escalas!$C$39),Escalas!$D$37,IF(AND(J66=Escalas!$B$42,K66=Escalas!$C$39),Escalas!$D$37)))))))))))))))</f>
        <v>II</v>
      </c>
      <c r="M66" s="114" t="s">
        <v>200</v>
      </c>
      <c r="N66" s="75">
        <v>1</v>
      </c>
      <c r="O66" s="75">
        <v>2</v>
      </c>
      <c r="P66" s="75">
        <v>1</v>
      </c>
      <c r="Q66" s="75">
        <v>1</v>
      </c>
      <c r="R66" s="75">
        <v>1</v>
      </c>
      <c r="S66" s="75">
        <v>1</v>
      </c>
      <c r="T66" s="75">
        <v>1</v>
      </c>
      <c r="U66" s="75">
        <v>1</v>
      </c>
      <c r="V66" s="77">
        <f t="shared" si="5"/>
        <v>9</v>
      </c>
      <c r="W66" s="75">
        <v>2</v>
      </c>
      <c r="X66" s="75">
        <v>3</v>
      </c>
      <c r="Y66" s="77">
        <f t="shared" si="6"/>
        <v>5</v>
      </c>
      <c r="Z66" s="122" t="s">
        <v>80</v>
      </c>
      <c r="AA66" s="122">
        <f>IF(AND(Z66=Escalas!$B$6),Escalas!$G$6,IF(AND(Z66=Escalas!$B$7),Escalas!$G$7,IF(AND(Z66=Escalas!$B$8),Escalas!$G$8,IF(AND(Z66=Escalas!$B$9),Escalas!$G$9,IF(AND(Z66=Escalas!$B$10),Escalas!$G$10)))))</f>
        <v>1</v>
      </c>
      <c r="AB66" s="122" t="s">
        <v>9</v>
      </c>
      <c r="AC66" s="122">
        <f>IF(AND(AB66=Escalas!$B$16),Escalas!$G$16,IF(AND(AB66=Escalas!$B$17),Escalas!$G$17,IF(AND(AB66=Escalas!$B$18),Escalas!$G$18,IF(AND(AB66=Escalas!$B$19),Escalas!$G$19,IF(AND(AB66=Escalas!$B$20),Escalas!$G$20)))))</f>
        <v>5</v>
      </c>
      <c r="AD66" s="75">
        <f t="shared" si="7"/>
        <v>5</v>
      </c>
      <c r="AE66" s="75" t="str">
        <f>+IF(AND(AD66&gt;=15,AD66&lt;=25),Escalas!$S$6,IF(AND(AD66&gt;=10,AD66&lt;=12),Escalas!$S$7,IF(AND(AD66&gt;=5,AD66&lt;=9),Escalas!$S$8,IF(AND(AD66&gt;=3,AD66&lt;=4),Escalas!$S$9,IF(AND(AD66&gt;=1,AD66&lt;=2),Escalas!$S$10)))))</f>
        <v>Moderado</v>
      </c>
      <c r="AF66" s="123" t="s">
        <v>216</v>
      </c>
      <c r="AG66" s="142"/>
      <c r="AH66" s="127" t="s">
        <v>363</v>
      </c>
      <c r="AI66" s="127"/>
    </row>
    <row r="67" spans="1:35" s="72" customFormat="1" ht="49.5" customHeight="1" x14ac:dyDescent="0.2">
      <c r="A67" s="126"/>
      <c r="B67" s="126"/>
      <c r="C67" s="73" t="s">
        <v>364</v>
      </c>
      <c r="D67" s="73" t="s">
        <v>356</v>
      </c>
      <c r="E67" s="122" t="s">
        <v>39</v>
      </c>
      <c r="F67" s="122">
        <f>IF(AND(E67=Escalas!$B$6),Escalas!$G$6,IF(AND(E67=Escalas!$B$7),Escalas!$G$7,IF(AND(E67=Escalas!$B$8),Escalas!$G$8,IF(AND(E67=Escalas!$B$9),Escalas!$G$9,IF(AND(E67=Escalas!$B$10),Escalas!$G$10)))))</f>
        <v>3</v>
      </c>
      <c r="G67" s="122" t="s">
        <v>9</v>
      </c>
      <c r="H67" s="122">
        <f>IF(AND(G67=Escalas!$B$16),Escalas!$G$16,IF(AND(G67=Escalas!$B$17),Escalas!$G$17,IF(AND(G67=Escalas!$B$18),Escalas!$G$18,IF(AND(G67=Escalas!$B$19),Escalas!$G$19,IF(AND(G67=Escalas!$B$20),Escalas!$G$20)))))</f>
        <v>5</v>
      </c>
      <c r="I67" s="75">
        <f t="shared" si="4"/>
        <v>15</v>
      </c>
      <c r="J67" s="75" t="str">
        <f>+IF(AND(I67&gt;=15,I67&lt;=25),Escalas!$S$6,IF(AND(I67&gt;=10,I67&lt;=12),Escalas!$S$7,IF(AND(I67&gt;=5,I67&lt;=9),Escalas!$S$8,IF(AND(I67&gt;=3,I67&lt;=4),Escalas!$S$9,IF(AND(I67&gt;=1,G&lt;=2),Escalas!$S$10)))))</f>
        <v>Inaceptable</v>
      </c>
      <c r="K67" s="75" t="s">
        <v>4</v>
      </c>
      <c r="L67" s="75" t="str">
        <f>+IF(AND(J67=Escalas!$B$28,K67=Escalas!$C$28),Escalas!$D$28,IF(AND(J67=Escalas!$B$29,K67=Escalas!$C$28),Escalas!$D$28,IF(AND(J67=Escalas!$B$30,K67=Escalas!$C$28),Escalas!$D$28,IF(AND(J67=Escalas!$B$31,K67=Escalas!$C$31),Escalas!$D$28,IF(AND(J67=Escalas!$B$32,K67=Escalas!$C$32),Escalas!$D$32,IF(AND(J67=Escalas!$B$33,K67=Escalas!$C$33),Escalas!$D$32,IF(AND(J67=Escalas!$B$34,K67=Escalas!$C$33),Escalas!$D$32,IF(AND(J67=Escalas!$B$35,K67=Escalas!$C$33),Escalas!$D$32,IF(AND(J67=Escalas!$B$36,K67=Escalas!$C$36),Escalas!$D$32,IF(AND(J67=Escalas!$B$37,K67=Escalas!$C$37),Escalas!$D$37,IF(AND(J67=Escalas!$B$38,K67=Escalas!$C$38),Escalas!$D$37,IF(AND(J67=Escalas!$B$39,K67=Escalas!$C$39),Escalas!$D$37,IF(AND(J67=Escalas!$B$40,K67=Escalas!$C$39),Escalas!$D$37,IF(AND(J67=Escalas!$B$41,K67=Escalas!$C$39),Escalas!$D$37,IF(AND(J67=Escalas!$B$42,K67=Escalas!$C$39),Escalas!$D$37)))))))))))))))</f>
        <v>II</v>
      </c>
      <c r="M67" s="114" t="s">
        <v>200</v>
      </c>
      <c r="N67" s="75">
        <v>1</v>
      </c>
      <c r="O67" s="75">
        <v>2</v>
      </c>
      <c r="P67" s="75">
        <v>1</v>
      </c>
      <c r="Q67" s="75">
        <v>1</v>
      </c>
      <c r="R67" s="75">
        <v>1</v>
      </c>
      <c r="S67" s="75">
        <v>1</v>
      </c>
      <c r="T67" s="75">
        <v>1</v>
      </c>
      <c r="U67" s="75">
        <v>1</v>
      </c>
      <c r="V67" s="77">
        <f t="shared" si="5"/>
        <v>9</v>
      </c>
      <c r="W67" s="75">
        <v>2</v>
      </c>
      <c r="X67" s="75">
        <v>3</v>
      </c>
      <c r="Y67" s="77">
        <f t="shared" si="6"/>
        <v>5</v>
      </c>
      <c r="Z67" s="122" t="s">
        <v>80</v>
      </c>
      <c r="AA67" s="122">
        <f>IF(AND(Z67=Escalas!$B$6),Escalas!$G$6,IF(AND(Z67=Escalas!$B$7),Escalas!$G$7,IF(AND(Z67=Escalas!$B$8),Escalas!$G$8,IF(AND(Z67=Escalas!$B$9),Escalas!$G$9,IF(AND(Z67=Escalas!$B$10),Escalas!$G$10)))))</f>
        <v>1</v>
      </c>
      <c r="AB67" s="122" t="s">
        <v>9</v>
      </c>
      <c r="AC67" s="122">
        <f>IF(AND(AB67=Escalas!$B$16),Escalas!$G$16,IF(AND(AB67=Escalas!$B$17),Escalas!$G$17,IF(AND(AB67=Escalas!$B$18),Escalas!$G$18,IF(AND(AB67=Escalas!$B$19),Escalas!$G$19,IF(AND(AB67=Escalas!$B$20),Escalas!$G$20)))))</f>
        <v>5</v>
      </c>
      <c r="AD67" s="75">
        <f t="shared" si="7"/>
        <v>5</v>
      </c>
      <c r="AE67" s="75" t="str">
        <f>+IF(AND(AD67&gt;=15,AD67&lt;=25),Escalas!$S$6,IF(AND(AD67&gt;=10,AD67&lt;=12),Escalas!$S$7,IF(AND(AD67&gt;=5,AD67&lt;=9),Escalas!$S$8,IF(AND(AD67&gt;=3,AD67&lt;=4),Escalas!$S$9,IF(AND(AD67&gt;=1,AD67&lt;=2),Escalas!$S$10)))))</f>
        <v>Moderado</v>
      </c>
      <c r="AF67" s="123" t="s">
        <v>216</v>
      </c>
      <c r="AG67" s="142"/>
      <c r="AH67" s="127" t="s">
        <v>365</v>
      </c>
      <c r="AI67" s="127"/>
    </row>
    <row r="68" spans="1:35" s="72" customFormat="1" ht="24.75" customHeight="1" x14ac:dyDescent="0.2">
      <c r="A68" s="126"/>
      <c r="B68" s="126"/>
      <c r="C68" s="73" t="s">
        <v>366</v>
      </c>
      <c r="D68" s="73" t="s">
        <v>367</v>
      </c>
      <c r="E68" s="122" t="s">
        <v>41</v>
      </c>
      <c r="F68" s="122">
        <f>IF(AND(E68=Escalas!$B$6),Escalas!$G$6,IF(AND(E68=Escalas!$B$7),Escalas!$G$7,IF(AND(E68=Escalas!$B$8),Escalas!$G$8,IF(AND(E68=Escalas!$B$9),Escalas!$G$9,IF(AND(E68=Escalas!$B$10),Escalas!$G$10)))))</f>
        <v>4</v>
      </c>
      <c r="G68" s="122" t="s">
        <v>9</v>
      </c>
      <c r="H68" s="122">
        <f>IF(AND(G68=Escalas!$B$16),Escalas!$G$16,IF(AND(G68=Escalas!$B$17),Escalas!$G$17,IF(AND(G68=Escalas!$B$18),Escalas!$G$18,IF(AND(G68=Escalas!$B$19),Escalas!$G$19,IF(AND(G68=Escalas!$B$20),Escalas!$G$20)))))</f>
        <v>5</v>
      </c>
      <c r="I68" s="75">
        <f t="shared" si="4"/>
        <v>20</v>
      </c>
      <c r="J68" s="75" t="str">
        <f>+IF(AND(I68&gt;=15,I68&lt;=25),Escalas!$S$6,IF(AND(I68&gt;=10,I68&lt;=12),Escalas!$S$7,IF(AND(I68&gt;=5,I68&lt;=9),Escalas!$S$8,IF(AND(I68&gt;=3,I68&lt;=4),Escalas!$S$9,IF(AND(I68&gt;=1,G&lt;=2),Escalas!$S$10)))))</f>
        <v>Inaceptable</v>
      </c>
      <c r="K68" s="75" t="s">
        <v>4</v>
      </c>
      <c r="L68" s="75" t="str">
        <f>+IF(AND(J68=Escalas!$B$28,K68=Escalas!$C$28),Escalas!$D$28,IF(AND(J68=Escalas!$B$29,K68=Escalas!$C$28),Escalas!$D$28,IF(AND(J68=Escalas!$B$30,K68=Escalas!$C$28),Escalas!$D$28,IF(AND(J68=Escalas!$B$31,K68=Escalas!$C$31),Escalas!$D$28,IF(AND(J68=Escalas!$B$32,K68=Escalas!$C$32),Escalas!$D$32,IF(AND(J68=Escalas!$B$33,K68=Escalas!$C$33),Escalas!$D$32,IF(AND(J68=Escalas!$B$34,K68=Escalas!$C$33),Escalas!$D$32,IF(AND(J68=Escalas!$B$35,K68=Escalas!$C$33),Escalas!$D$32,IF(AND(J68=Escalas!$B$36,K68=Escalas!$C$36),Escalas!$D$32,IF(AND(J68=Escalas!$B$37,K68=Escalas!$C$37),Escalas!$D$37,IF(AND(J68=Escalas!$B$38,K68=Escalas!$C$38),Escalas!$D$37,IF(AND(J68=Escalas!$B$39,K68=Escalas!$C$39),Escalas!$D$37,IF(AND(J68=Escalas!$B$40,K68=Escalas!$C$39),Escalas!$D$37,IF(AND(J68=Escalas!$B$41,K68=Escalas!$C$39),Escalas!$D$37,IF(AND(J68=Escalas!$B$42,K68=Escalas!$C$39),Escalas!$D$37)))))))))))))))</f>
        <v>II</v>
      </c>
      <c r="M68" s="114" t="s">
        <v>201</v>
      </c>
      <c r="N68" s="75">
        <v>1</v>
      </c>
      <c r="O68" s="75">
        <v>1</v>
      </c>
      <c r="P68" s="75">
        <v>1</v>
      </c>
      <c r="Q68" s="75">
        <v>1</v>
      </c>
      <c r="R68" s="75">
        <v>1</v>
      </c>
      <c r="S68" s="75">
        <v>1</v>
      </c>
      <c r="T68" s="75">
        <v>1</v>
      </c>
      <c r="U68" s="75">
        <v>1</v>
      </c>
      <c r="V68" s="77">
        <f t="shared" si="5"/>
        <v>8</v>
      </c>
      <c r="W68" s="75">
        <v>2</v>
      </c>
      <c r="X68" s="75">
        <v>3</v>
      </c>
      <c r="Y68" s="77">
        <f t="shared" si="6"/>
        <v>5</v>
      </c>
      <c r="Z68" s="122" t="s">
        <v>80</v>
      </c>
      <c r="AA68" s="122">
        <f>IF(AND(Z68=Escalas!$B$6),Escalas!$G$6,IF(AND(Z68=Escalas!$B$7),Escalas!$G$7,IF(AND(Z68=Escalas!$B$8),Escalas!$G$8,IF(AND(Z68=Escalas!$B$9),Escalas!$G$9,IF(AND(Z68=Escalas!$B$10),Escalas!$G$10)))))</f>
        <v>1</v>
      </c>
      <c r="AB68" s="122" t="s">
        <v>9</v>
      </c>
      <c r="AC68" s="122">
        <f>IF(AND(AB68=Escalas!$B$16),Escalas!$G$16,IF(AND(AB68=Escalas!$B$17),Escalas!$G$17,IF(AND(AB68=Escalas!$B$18),Escalas!$G$18,IF(AND(AB68=Escalas!$B$19),Escalas!$G$19,IF(AND(AB68=Escalas!$B$20),Escalas!$G$20)))))</f>
        <v>5</v>
      </c>
      <c r="AD68" s="75">
        <f t="shared" si="7"/>
        <v>5</v>
      </c>
      <c r="AE68" s="75" t="str">
        <f>+IF(AND(AD68&gt;=15,AD68&lt;=25),Escalas!$S$6,IF(AND(AD68&gt;=10,AD68&lt;=12),Escalas!$S$7,IF(AND(AD68&gt;=5,AD68&lt;=9),Escalas!$S$8,IF(AND(AD68&gt;=3,AD68&lt;=4),Escalas!$S$9,IF(AND(AD68&gt;=1,AD68&lt;=2),Escalas!$S$10)))))</f>
        <v>Moderado</v>
      </c>
      <c r="AF68" s="123" t="s">
        <v>216</v>
      </c>
      <c r="AG68" s="141"/>
      <c r="AH68" s="127" t="s">
        <v>368</v>
      </c>
      <c r="AI68" s="127"/>
    </row>
    <row r="69" spans="1:35" s="72" customFormat="1" ht="61.5" customHeight="1" x14ac:dyDescent="0.2">
      <c r="A69" s="126" t="s">
        <v>369</v>
      </c>
      <c r="B69" s="126" t="s">
        <v>370</v>
      </c>
      <c r="C69" s="73" t="s">
        <v>371</v>
      </c>
      <c r="D69" s="73" t="s">
        <v>372</v>
      </c>
      <c r="E69" s="122" t="s">
        <v>41</v>
      </c>
      <c r="F69" s="122">
        <f>IF(AND(E69=Escalas!$B$6),Escalas!$G$6,IF(AND(E69=Escalas!$B$7),Escalas!$G$7,IF(AND(E69=Escalas!$B$8),Escalas!$G$8,IF(AND(E69=Escalas!$B$9),Escalas!$G$9,IF(AND(E69=Escalas!$B$10),Escalas!$G$10)))))</f>
        <v>4</v>
      </c>
      <c r="G69" s="122" t="s">
        <v>9</v>
      </c>
      <c r="H69" s="122">
        <f>IF(AND(G69=Escalas!$B$16),Escalas!$G$16,IF(AND(G69=Escalas!$B$17),Escalas!$G$17,IF(AND(G69=Escalas!$B$18),Escalas!$G$18,IF(AND(G69=Escalas!$B$19),Escalas!$G$19,IF(AND(G69=Escalas!$B$20),Escalas!$G$20)))))</f>
        <v>5</v>
      </c>
      <c r="I69" s="75">
        <f t="shared" si="4"/>
        <v>20</v>
      </c>
      <c r="J69" s="75" t="str">
        <f>+IF(AND(I69&gt;=15,I69&lt;=25),Escalas!$S$6,IF(AND(I69&gt;=10,I69&lt;=12),Escalas!$S$7,IF(AND(I69&gt;=5,I69&lt;=9),Escalas!$S$8,IF(AND(I69&gt;=3,I69&lt;=4),Escalas!$S$9,IF(AND(I69&gt;=1,G&lt;=2),Escalas!$S$10)))))</f>
        <v>Inaceptable</v>
      </c>
      <c r="K69" s="75" t="s">
        <v>4</v>
      </c>
      <c r="L69" s="75" t="str">
        <f>+IF(AND(J69=Escalas!$B$28,K69=Escalas!$C$28),Escalas!$D$28,IF(AND(J69=Escalas!$B$29,K69=Escalas!$C$28),Escalas!$D$28,IF(AND(J69=Escalas!$B$30,K69=Escalas!$C$28),Escalas!$D$28,IF(AND(J69=Escalas!$B$31,K69=Escalas!$C$31),Escalas!$D$28,IF(AND(J69=Escalas!$B$32,K69=Escalas!$C$32),Escalas!$D$32,IF(AND(J69=Escalas!$B$33,K69=Escalas!$C$33),Escalas!$D$32,IF(AND(J69=Escalas!$B$34,K69=Escalas!$C$33),Escalas!$D$32,IF(AND(J69=Escalas!$B$35,K69=Escalas!$C$33),Escalas!$D$32,IF(AND(J69=Escalas!$B$36,K69=Escalas!$C$36),Escalas!$D$32,IF(AND(J69=Escalas!$B$37,K69=Escalas!$C$37),Escalas!$D$37,IF(AND(J69=Escalas!$B$38,K69=Escalas!$C$38),Escalas!$D$37,IF(AND(J69=Escalas!$B$39,K69=Escalas!$C$39),Escalas!$D$37,IF(AND(J69=Escalas!$B$40,K69=Escalas!$C$39),Escalas!$D$37,IF(AND(J69=Escalas!$B$41,K69=Escalas!$C$39),Escalas!$D$37,IF(AND(J69=Escalas!$B$42,K69=Escalas!$C$39),Escalas!$D$37)))))))))))))))</f>
        <v>II</v>
      </c>
      <c r="M69" s="114" t="s">
        <v>202</v>
      </c>
      <c r="N69" s="75">
        <v>1</v>
      </c>
      <c r="O69" s="75">
        <v>2</v>
      </c>
      <c r="P69" s="75">
        <v>1</v>
      </c>
      <c r="Q69" s="75">
        <v>1</v>
      </c>
      <c r="R69" s="75">
        <v>1</v>
      </c>
      <c r="S69" s="75">
        <v>1</v>
      </c>
      <c r="T69" s="75">
        <v>1</v>
      </c>
      <c r="U69" s="75">
        <v>1</v>
      </c>
      <c r="V69" s="77">
        <f t="shared" si="5"/>
        <v>9</v>
      </c>
      <c r="W69" s="75">
        <v>2</v>
      </c>
      <c r="X69" s="75">
        <v>3</v>
      </c>
      <c r="Y69" s="77">
        <f t="shared" si="6"/>
        <v>5</v>
      </c>
      <c r="Z69" s="122" t="s">
        <v>80</v>
      </c>
      <c r="AA69" s="122">
        <f>IF(AND(Z69=Escalas!$B$6),Escalas!$G$6,IF(AND(Z69=Escalas!$B$7),Escalas!$G$7,IF(AND(Z69=Escalas!$B$8),Escalas!$G$8,IF(AND(Z69=Escalas!$B$9),Escalas!$G$9,IF(AND(Z69=Escalas!$B$10),Escalas!$G$10)))))</f>
        <v>1</v>
      </c>
      <c r="AB69" s="122" t="s">
        <v>9</v>
      </c>
      <c r="AC69" s="122">
        <f>IF(AND(AB69=Escalas!$B$16),Escalas!$G$16,IF(AND(AB69=Escalas!$B$17),Escalas!$G$17,IF(AND(AB69=Escalas!$B$18),Escalas!$G$18,IF(AND(AB69=Escalas!$B$19),Escalas!$G$19,IF(AND(AB69=Escalas!$B$20),Escalas!$G$20)))))</f>
        <v>5</v>
      </c>
      <c r="AD69" s="75">
        <f t="shared" si="7"/>
        <v>5</v>
      </c>
      <c r="AE69" s="75" t="str">
        <f>+IF(AND(AD69&gt;=15,AD69&lt;=25),Escalas!$S$6,IF(AND(AD69&gt;=10,AD69&lt;=12),Escalas!$S$7,IF(AND(AD69&gt;=5,AD69&lt;=9),Escalas!$S$8,IF(AND(AD69&gt;=3,AD69&lt;=4),Escalas!$S$9,IF(AND(AD69&gt;=1,AD69&lt;=2),Escalas!$S$10)))))</f>
        <v>Moderado</v>
      </c>
      <c r="AF69" s="123" t="s">
        <v>216</v>
      </c>
      <c r="AG69" s="80" t="s">
        <v>373</v>
      </c>
      <c r="AH69" s="127" t="s">
        <v>374</v>
      </c>
      <c r="AI69" s="127"/>
    </row>
    <row r="70" spans="1:35" s="72" customFormat="1" ht="36" customHeight="1" x14ac:dyDescent="0.2">
      <c r="A70" s="126"/>
      <c r="B70" s="126"/>
      <c r="C70" s="73" t="s">
        <v>375</v>
      </c>
      <c r="D70" s="73" t="s">
        <v>376</v>
      </c>
      <c r="E70" s="122" t="s">
        <v>39</v>
      </c>
      <c r="F70" s="122">
        <f>IF(AND(E70=Escalas!$B$6),Escalas!$G$6,IF(AND(E70=Escalas!$B$7),Escalas!$G$7,IF(AND(E70=Escalas!$B$8),Escalas!$G$8,IF(AND(E70=Escalas!$B$9),Escalas!$G$9,IF(AND(E70=Escalas!$B$10),Escalas!$G$10)))))</f>
        <v>3</v>
      </c>
      <c r="G70" s="122" t="s">
        <v>9</v>
      </c>
      <c r="H70" s="122">
        <f>IF(AND(G70=Escalas!$B$16),Escalas!$G$16,IF(AND(G70=Escalas!$B$17),Escalas!$G$17,IF(AND(G70=Escalas!$B$18),Escalas!$G$18,IF(AND(G70=Escalas!$B$19),Escalas!$G$19,IF(AND(G70=Escalas!$B$20),Escalas!$G$20)))))</f>
        <v>5</v>
      </c>
      <c r="I70" s="75">
        <f t="shared" si="4"/>
        <v>15</v>
      </c>
      <c r="J70" s="75" t="str">
        <f>+IF(AND(I70&gt;=15,I70&lt;=25),Escalas!$S$6,IF(AND(I70&gt;=10,I70&lt;=12),Escalas!$S$7,IF(AND(I70&gt;=5,I70&lt;=9),Escalas!$S$8,IF(AND(I70&gt;=3,I70&lt;=4),Escalas!$S$9,IF(AND(I70&gt;=1,G&lt;=2),Escalas!$S$10)))))</f>
        <v>Inaceptable</v>
      </c>
      <c r="K70" s="75" t="s">
        <v>4</v>
      </c>
      <c r="L70" s="75" t="str">
        <f>+IF(AND(J70=Escalas!$B$28,K70=Escalas!$C$28),Escalas!$D$28,IF(AND(J70=Escalas!$B$29,K70=Escalas!$C$28),Escalas!$D$28,IF(AND(J70=Escalas!$B$30,K70=Escalas!$C$28),Escalas!$D$28,IF(AND(J70=Escalas!$B$31,K70=Escalas!$C$31),Escalas!$D$28,IF(AND(J70=Escalas!$B$32,K70=Escalas!$C$32),Escalas!$D$32,IF(AND(J70=Escalas!$B$33,K70=Escalas!$C$33),Escalas!$D$32,IF(AND(J70=Escalas!$B$34,K70=Escalas!$C$33),Escalas!$D$32,IF(AND(J70=Escalas!$B$35,K70=Escalas!$C$33),Escalas!$D$32,IF(AND(J70=Escalas!$B$36,K70=Escalas!$C$36),Escalas!$D$32,IF(AND(J70=Escalas!$B$37,K70=Escalas!$C$37),Escalas!$D$37,IF(AND(J70=Escalas!$B$38,K70=Escalas!$C$38),Escalas!$D$37,IF(AND(J70=Escalas!$B$39,K70=Escalas!$C$39),Escalas!$D$37,IF(AND(J70=Escalas!$B$40,K70=Escalas!$C$39),Escalas!$D$37,IF(AND(J70=Escalas!$B$41,K70=Escalas!$C$39),Escalas!$D$37,IF(AND(J70=Escalas!$B$42,K70=Escalas!$C$39),Escalas!$D$37)))))))))))))))</f>
        <v>II</v>
      </c>
      <c r="M70" s="114" t="s">
        <v>202</v>
      </c>
      <c r="N70" s="75">
        <v>1</v>
      </c>
      <c r="O70" s="75">
        <v>2</v>
      </c>
      <c r="P70" s="75">
        <v>1</v>
      </c>
      <c r="Q70" s="75">
        <v>1</v>
      </c>
      <c r="R70" s="75">
        <v>1</v>
      </c>
      <c r="S70" s="75">
        <v>1</v>
      </c>
      <c r="T70" s="75">
        <v>1</v>
      </c>
      <c r="U70" s="75">
        <v>1</v>
      </c>
      <c r="V70" s="77">
        <f t="shared" si="5"/>
        <v>9</v>
      </c>
      <c r="W70" s="75">
        <v>2</v>
      </c>
      <c r="X70" s="75">
        <v>3</v>
      </c>
      <c r="Y70" s="77">
        <f t="shared" si="6"/>
        <v>5</v>
      </c>
      <c r="Z70" s="122" t="s">
        <v>80</v>
      </c>
      <c r="AA70" s="122">
        <f>IF(AND(Z70=Escalas!$B$6),Escalas!$G$6,IF(AND(Z70=Escalas!$B$7),Escalas!$G$7,IF(AND(Z70=Escalas!$B$8),Escalas!$G$8,IF(AND(Z70=Escalas!$B$9),Escalas!$G$9,IF(AND(Z70=Escalas!$B$10),Escalas!$G$10)))))</f>
        <v>1</v>
      </c>
      <c r="AB70" s="122" t="s">
        <v>9</v>
      </c>
      <c r="AC70" s="122">
        <f>IF(AND(AB70=Escalas!$B$16),Escalas!$G$16,IF(AND(AB70=Escalas!$B$17),Escalas!$G$17,IF(AND(AB70=Escalas!$B$18),Escalas!$G$18,IF(AND(AB70=Escalas!$B$19),Escalas!$G$19,IF(AND(AB70=Escalas!$B$20),Escalas!$G$20)))))</f>
        <v>5</v>
      </c>
      <c r="AD70" s="75">
        <f t="shared" si="7"/>
        <v>5</v>
      </c>
      <c r="AE70" s="75" t="str">
        <f>+IF(AND(AD70&gt;=15,AD70&lt;=25),Escalas!$S$6,IF(AND(AD70&gt;=10,AD70&lt;=12),Escalas!$S$7,IF(AND(AD70&gt;=5,AD70&lt;=9),Escalas!$S$8,IF(AND(AD70&gt;=3,AD70&lt;=4),Escalas!$S$9,IF(AND(AD70&gt;=1,AD70&lt;=2),Escalas!$S$10)))))</f>
        <v>Moderado</v>
      </c>
      <c r="AF70" s="123" t="s">
        <v>216</v>
      </c>
      <c r="AG70" s="80" t="s">
        <v>377</v>
      </c>
      <c r="AH70" s="127" t="s">
        <v>378</v>
      </c>
      <c r="AI70" s="127"/>
    </row>
    <row r="71" spans="1:35" s="72" customFormat="1" ht="78.75" x14ac:dyDescent="0.2">
      <c r="A71" s="126"/>
      <c r="B71" s="126"/>
      <c r="C71" s="73" t="s">
        <v>47</v>
      </c>
      <c r="D71" s="73" t="s">
        <v>239</v>
      </c>
      <c r="E71" s="122" t="s">
        <v>39</v>
      </c>
      <c r="F71" s="122">
        <f>IF(AND(E71=Escalas!$B$6),Escalas!$G$6,IF(AND(E71=Escalas!$B$7),Escalas!$G$7,IF(AND(E71=Escalas!$B$8),Escalas!$G$8,IF(AND(E71=Escalas!$B$9),Escalas!$G$9,IF(AND(E71=Escalas!$B$10),Escalas!$G$10)))))</f>
        <v>3</v>
      </c>
      <c r="G71" s="122" t="s">
        <v>9</v>
      </c>
      <c r="H71" s="122">
        <f>IF(AND(G71=Escalas!$B$16),Escalas!$G$16,IF(AND(G71=Escalas!$B$17),Escalas!$G$17,IF(AND(G71=Escalas!$B$18),Escalas!$G$18,IF(AND(G71=Escalas!$B$19),Escalas!$G$19,IF(AND(G71=Escalas!$B$20),Escalas!$G$20)))))</f>
        <v>5</v>
      </c>
      <c r="I71" s="75">
        <f t="shared" si="4"/>
        <v>15</v>
      </c>
      <c r="J71" s="75" t="str">
        <f>+IF(AND(I71&gt;=15,I71&lt;=25),Escalas!$S$6,IF(AND(I71&gt;=10,I71&lt;=12),Escalas!$S$7,IF(AND(I71&gt;=5,I71&lt;=9),Escalas!$S$8,IF(AND(I71&gt;=3,I71&lt;=4),Escalas!$S$9,IF(AND(I71&gt;=1,G&lt;=2),Escalas!$S$10)))))</f>
        <v>Inaceptable</v>
      </c>
      <c r="K71" s="75" t="s">
        <v>4</v>
      </c>
      <c r="L71" s="75" t="str">
        <f>+IF(AND(J71=Escalas!$B$28,K71=Escalas!$C$28),Escalas!$D$28,IF(AND(J71=Escalas!$B$29,K71=Escalas!$C$28),Escalas!$D$28,IF(AND(J71=Escalas!$B$30,K71=Escalas!$C$28),Escalas!$D$28,IF(AND(J71=Escalas!$B$31,K71=Escalas!$C$31),Escalas!$D$28,IF(AND(J71=Escalas!$B$32,K71=Escalas!$C$32),Escalas!$D$32,IF(AND(J71=Escalas!$B$33,K71=Escalas!$C$33),Escalas!$D$32,IF(AND(J71=Escalas!$B$34,K71=Escalas!$C$33),Escalas!$D$32,IF(AND(J71=Escalas!$B$35,K71=Escalas!$C$33),Escalas!$D$32,IF(AND(J71=Escalas!$B$36,K71=Escalas!$C$36),Escalas!$D$32,IF(AND(J71=Escalas!$B$37,K71=Escalas!$C$37),Escalas!$D$37,IF(AND(J71=Escalas!$B$38,K71=Escalas!$C$38),Escalas!$D$37,IF(AND(J71=Escalas!$B$39,K71=Escalas!$C$39),Escalas!$D$37,IF(AND(J71=Escalas!$B$40,K71=Escalas!$C$39),Escalas!$D$37,IF(AND(J71=Escalas!$B$41,K71=Escalas!$C$39),Escalas!$D$37,IF(AND(J71=Escalas!$B$42,K71=Escalas!$C$39),Escalas!$D$37)))))))))))))))</f>
        <v>II</v>
      </c>
      <c r="M71" s="114" t="s">
        <v>202</v>
      </c>
      <c r="N71" s="75">
        <v>1</v>
      </c>
      <c r="O71" s="75">
        <v>2</v>
      </c>
      <c r="P71" s="75">
        <v>1</v>
      </c>
      <c r="Q71" s="75">
        <v>1</v>
      </c>
      <c r="R71" s="75">
        <v>1</v>
      </c>
      <c r="S71" s="75">
        <v>1</v>
      </c>
      <c r="T71" s="75">
        <v>1</v>
      </c>
      <c r="U71" s="75">
        <v>1</v>
      </c>
      <c r="V71" s="77">
        <f t="shared" si="5"/>
        <v>9</v>
      </c>
      <c r="W71" s="75">
        <v>2</v>
      </c>
      <c r="X71" s="75">
        <v>3</v>
      </c>
      <c r="Y71" s="77">
        <f t="shared" si="6"/>
        <v>5</v>
      </c>
      <c r="Z71" s="122" t="s">
        <v>80</v>
      </c>
      <c r="AA71" s="122">
        <f>IF(AND(Z71=Escalas!$B$6),Escalas!$G$6,IF(AND(Z71=Escalas!$B$7),Escalas!$G$7,IF(AND(Z71=Escalas!$B$8),Escalas!$G$8,IF(AND(Z71=Escalas!$B$9),Escalas!$G$9,IF(AND(Z71=Escalas!$B$10),Escalas!$G$10)))))</f>
        <v>1</v>
      </c>
      <c r="AB71" s="122" t="s">
        <v>9</v>
      </c>
      <c r="AC71" s="122">
        <f>IF(AND(AB71=Escalas!$B$16),Escalas!$G$16,IF(AND(AB71=Escalas!$B$17),Escalas!$G$17,IF(AND(AB71=Escalas!$B$18),Escalas!$G$18,IF(AND(AB71=Escalas!$B$19),Escalas!$G$19,IF(AND(AB71=Escalas!$B$20),Escalas!$G$20)))))</f>
        <v>5</v>
      </c>
      <c r="AD71" s="75">
        <f t="shared" si="7"/>
        <v>5</v>
      </c>
      <c r="AE71" s="75" t="str">
        <f>+IF(AND(AD71&gt;=15,AD71&lt;=25),Escalas!$S$6,IF(AND(AD71&gt;=10,AD71&lt;=12),Escalas!$S$7,IF(AND(AD71&gt;=5,AD71&lt;=9),Escalas!$S$8,IF(AND(AD71&gt;=3,AD71&lt;=4),Escalas!$S$9,IF(AND(AD71&gt;=1,AD71&lt;=2),Escalas!$S$10)))))</f>
        <v>Moderado</v>
      </c>
      <c r="AF71" s="123" t="s">
        <v>216</v>
      </c>
      <c r="AG71" s="80" t="s">
        <v>259</v>
      </c>
      <c r="AH71" s="127" t="s">
        <v>260</v>
      </c>
      <c r="AI71" s="127"/>
    </row>
    <row r="72" spans="1:35" s="72" customFormat="1" ht="43.5" customHeight="1" x14ac:dyDescent="0.2">
      <c r="A72" s="126"/>
      <c r="B72" s="126"/>
      <c r="C72" s="73" t="s">
        <v>269</v>
      </c>
      <c r="D72" s="73" t="s">
        <v>270</v>
      </c>
      <c r="E72" s="122" t="s">
        <v>39</v>
      </c>
      <c r="F72" s="122">
        <f>IF(AND(E72=Escalas!$B$6),Escalas!$G$6,IF(AND(E72=Escalas!$B$7),Escalas!$G$7,IF(AND(E72=Escalas!$B$8),Escalas!$G$8,IF(AND(E72=Escalas!$B$9),Escalas!$G$9,IF(AND(E72=Escalas!$B$10),Escalas!$G$10)))))</f>
        <v>3</v>
      </c>
      <c r="G72" s="122" t="s">
        <v>9</v>
      </c>
      <c r="H72" s="122">
        <f>IF(AND(G72=Escalas!$B$16),Escalas!$G$16,IF(AND(G72=Escalas!$B$17),Escalas!$G$17,IF(AND(G72=Escalas!$B$18),Escalas!$G$18,IF(AND(G72=Escalas!$B$19),Escalas!$G$19,IF(AND(G72=Escalas!$B$20),Escalas!$G$20)))))</f>
        <v>5</v>
      </c>
      <c r="I72" s="75">
        <f t="shared" si="4"/>
        <v>15</v>
      </c>
      <c r="J72" s="75" t="str">
        <f>+IF(AND(I72&gt;=15,I72&lt;=25),Escalas!$S$6,IF(AND(I72&gt;=10,I72&lt;=12),Escalas!$S$7,IF(AND(I72&gt;=5,I72&lt;=9),Escalas!$S$8,IF(AND(I72&gt;=3,I72&lt;=4),Escalas!$S$9,IF(AND(I72&gt;=1,G&lt;=2),Escalas!$S$10)))))</f>
        <v>Inaceptable</v>
      </c>
      <c r="K72" s="75" t="s">
        <v>6</v>
      </c>
      <c r="L72" s="75" t="str">
        <f>+IF(AND(J72=Escalas!$B$28,K72=Escalas!$C$28),Escalas!$D$28,IF(AND(J72=Escalas!$B$29,K72=Escalas!$C$28),Escalas!$D$28,IF(AND(J72=Escalas!$B$30,K72=Escalas!$C$28),Escalas!$D$28,IF(AND(J72=Escalas!$B$31,K72=Escalas!$C$31),Escalas!$D$28,IF(AND(J72=Escalas!$B$32,K72=Escalas!$C$32),Escalas!$D$32,IF(AND(J72=Escalas!$B$33,K72=Escalas!$C$33),Escalas!$D$32,IF(AND(J72=Escalas!$B$34,K72=Escalas!$C$33),Escalas!$D$32,IF(AND(J72=Escalas!$B$35,K72=Escalas!$C$33),Escalas!$D$32,IF(AND(J72=Escalas!$B$36,K72=Escalas!$C$36),Escalas!$D$32,IF(AND(J72=Escalas!$B$37,K72=Escalas!$C$37),Escalas!$D$37,IF(AND(J72=Escalas!$B$38,K72=Escalas!$C$38),Escalas!$D$37,IF(AND(J72=Escalas!$B$39,K72=Escalas!$C$39),Escalas!$D$37,IF(AND(J72=Escalas!$B$40,K72=Escalas!$C$39),Escalas!$D$37,IF(AND(J72=Escalas!$B$41,K72=Escalas!$C$39),Escalas!$D$37,IF(AND(J72=Escalas!$B$42,K72=Escalas!$C$39),Escalas!$D$37)))))))))))))))</f>
        <v>I</v>
      </c>
      <c r="M72" s="114" t="s">
        <v>202</v>
      </c>
      <c r="N72" s="75">
        <v>1</v>
      </c>
      <c r="O72" s="75">
        <v>2</v>
      </c>
      <c r="P72" s="75">
        <v>1</v>
      </c>
      <c r="Q72" s="75">
        <v>1</v>
      </c>
      <c r="R72" s="75">
        <v>1</v>
      </c>
      <c r="S72" s="75">
        <v>1</v>
      </c>
      <c r="T72" s="75">
        <v>1</v>
      </c>
      <c r="U72" s="75">
        <v>1</v>
      </c>
      <c r="V72" s="77">
        <f t="shared" si="5"/>
        <v>9</v>
      </c>
      <c r="W72" s="75">
        <v>2</v>
      </c>
      <c r="X72" s="75">
        <v>3</v>
      </c>
      <c r="Y72" s="77">
        <f t="shared" si="6"/>
        <v>5</v>
      </c>
      <c r="Z72" s="122" t="s">
        <v>80</v>
      </c>
      <c r="AA72" s="122">
        <f>IF(AND(Z72=Escalas!$B$6),Escalas!$G$6,IF(AND(Z72=Escalas!$B$7),Escalas!$G$7,IF(AND(Z72=Escalas!$B$8),Escalas!$G$8,IF(AND(Z72=Escalas!$B$9),Escalas!$G$9,IF(AND(Z72=Escalas!$B$10),Escalas!$G$10)))))</f>
        <v>1</v>
      </c>
      <c r="AB72" s="122" t="s">
        <v>9</v>
      </c>
      <c r="AC72" s="122">
        <f>IF(AND(AB72=Escalas!$B$16),Escalas!$G$16,IF(AND(AB72=Escalas!$B$17),Escalas!$G$17,IF(AND(AB72=Escalas!$B$18),Escalas!$G$18,IF(AND(AB72=Escalas!$B$19),Escalas!$G$19,IF(AND(AB72=Escalas!$B$20),Escalas!$G$20)))))</f>
        <v>5</v>
      </c>
      <c r="AD72" s="75">
        <f t="shared" si="7"/>
        <v>5</v>
      </c>
      <c r="AE72" s="75" t="str">
        <f>+IF(AND(AD72&gt;=15,AD72&lt;=25),Escalas!$S$6,IF(AND(AD72&gt;=10,AD72&lt;=12),Escalas!$S$7,IF(AND(AD72&gt;=5,AD72&lt;=9),Escalas!$S$8,IF(AND(AD72&gt;=3,AD72&lt;=4),Escalas!$S$9,IF(AND(AD72&gt;=1,AD72&lt;=2),Escalas!$S$10)))))</f>
        <v>Moderado</v>
      </c>
      <c r="AF72" s="123" t="s">
        <v>216</v>
      </c>
      <c r="AG72" s="86" t="s">
        <v>379</v>
      </c>
      <c r="AH72" s="127" t="s">
        <v>380</v>
      </c>
      <c r="AI72" s="127"/>
    </row>
    <row r="73" spans="1:35" s="72" customFormat="1" ht="70.5" customHeight="1" x14ac:dyDescent="0.2">
      <c r="A73" s="126"/>
      <c r="B73" s="126"/>
      <c r="C73" s="82" t="s">
        <v>431</v>
      </c>
      <c r="D73" s="73" t="s">
        <v>278</v>
      </c>
      <c r="E73" s="122" t="s">
        <v>39</v>
      </c>
      <c r="F73" s="122">
        <f>IF(AND(E73=Escalas!$B$6),Escalas!$G$6,IF(AND(E73=Escalas!$B$7),Escalas!$G$7,IF(AND(E73=Escalas!$B$8),Escalas!$G$8,IF(AND(E73=Escalas!$B$9),Escalas!$G$9,IF(AND(E73=Escalas!$B$10),Escalas!$G$10)))))</f>
        <v>3</v>
      </c>
      <c r="G73" s="122" t="s">
        <v>9</v>
      </c>
      <c r="H73" s="122">
        <f>IF(AND(G73=Escalas!$B$16),Escalas!$G$16,IF(AND(G73=Escalas!$B$17),Escalas!$G$17,IF(AND(G73=Escalas!$B$18),Escalas!$G$18,IF(AND(G73=Escalas!$B$19),Escalas!$G$19,IF(AND(G73=Escalas!$B$20),Escalas!$G$20)))))</f>
        <v>5</v>
      </c>
      <c r="I73" s="75">
        <f t="shared" si="4"/>
        <v>15</v>
      </c>
      <c r="J73" s="75" t="str">
        <f>+IF(AND(I73&gt;=15,I73&lt;=25),Escalas!$S$6,IF(AND(I73&gt;=10,I73&lt;=12),Escalas!$S$7,IF(AND(I73&gt;=5,I73&lt;=9),Escalas!$S$8,IF(AND(I73&gt;=3,I73&lt;=4),Escalas!$S$9,IF(AND(I73&gt;=1,G&lt;=2),Escalas!$S$10)))))</f>
        <v>Inaceptable</v>
      </c>
      <c r="K73" s="75" t="s">
        <v>4</v>
      </c>
      <c r="L73" s="75" t="str">
        <f>+IF(AND(J73=Escalas!$B$28,K73=Escalas!$C$28),Escalas!$D$28,IF(AND(J73=Escalas!$B$29,K73=Escalas!$C$28),Escalas!$D$28,IF(AND(J73=Escalas!$B$30,K73=Escalas!$C$28),Escalas!$D$28,IF(AND(J73=Escalas!$B$31,K73=Escalas!$C$31),Escalas!$D$28,IF(AND(J73=Escalas!$B$32,K73=Escalas!$C$32),Escalas!$D$32,IF(AND(J73=Escalas!$B$33,K73=Escalas!$C$33),Escalas!$D$32,IF(AND(J73=Escalas!$B$34,K73=Escalas!$C$33),Escalas!$D$32,IF(AND(J73=Escalas!$B$35,K73=Escalas!$C$33),Escalas!$D$32,IF(AND(J73=Escalas!$B$36,K73=Escalas!$C$36),Escalas!$D$32,IF(AND(J73=Escalas!$B$37,K73=Escalas!$C$37),Escalas!$D$37,IF(AND(J73=Escalas!$B$38,K73=Escalas!$C$38),Escalas!$D$37,IF(AND(J73=Escalas!$B$39,K73=Escalas!$C$39),Escalas!$D$37,IF(AND(J73=Escalas!$B$40,K73=Escalas!$C$39),Escalas!$D$37,IF(AND(J73=Escalas!$B$41,K73=Escalas!$C$39),Escalas!$D$37,IF(AND(J73=Escalas!$B$42,K73=Escalas!$C$39),Escalas!$D$37)))))))))))))))</f>
        <v>II</v>
      </c>
      <c r="M73" s="114" t="s">
        <v>203</v>
      </c>
      <c r="N73" s="75">
        <v>1</v>
      </c>
      <c r="O73" s="75">
        <v>2</v>
      </c>
      <c r="P73" s="75">
        <v>1</v>
      </c>
      <c r="Q73" s="75">
        <v>1</v>
      </c>
      <c r="R73" s="75">
        <v>1</v>
      </c>
      <c r="S73" s="75">
        <v>1</v>
      </c>
      <c r="T73" s="75">
        <v>1</v>
      </c>
      <c r="U73" s="75">
        <v>1</v>
      </c>
      <c r="V73" s="77">
        <f t="shared" si="5"/>
        <v>9</v>
      </c>
      <c r="W73" s="75">
        <v>2</v>
      </c>
      <c r="X73" s="75">
        <v>3</v>
      </c>
      <c r="Y73" s="77">
        <f t="shared" si="6"/>
        <v>5</v>
      </c>
      <c r="Z73" s="122" t="s">
        <v>80</v>
      </c>
      <c r="AA73" s="122">
        <f>IF(AND(Z73=Escalas!$B$6),Escalas!$G$6,IF(AND(Z73=Escalas!$B$7),Escalas!$G$7,IF(AND(Z73=Escalas!$B$8),Escalas!$G$8,IF(AND(Z73=Escalas!$B$9),Escalas!$G$9,IF(AND(Z73=Escalas!$B$10),Escalas!$G$10)))))</f>
        <v>1</v>
      </c>
      <c r="AB73" s="122" t="s">
        <v>9</v>
      </c>
      <c r="AC73" s="122">
        <f>IF(AND(AB73=Escalas!$B$16),Escalas!$G$16,IF(AND(AB73=Escalas!$B$17),Escalas!$G$17,IF(AND(AB73=Escalas!$B$18),Escalas!$G$18,IF(AND(AB73=Escalas!$B$19),Escalas!$G$19,IF(AND(AB73=Escalas!$B$20),Escalas!$G$20)))))</f>
        <v>5</v>
      </c>
      <c r="AD73" s="75">
        <f t="shared" si="7"/>
        <v>5</v>
      </c>
      <c r="AE73" s="75" t="str">
        <f>+IF(AND(AD73&gt;=15,AD73&lt;=25),Escalas!$S$6,IF(AND(AD73&gt;=10,AD73&lt;=12),Escalas!$S$7,IF(AND(AD73&gt;=5,AD73&lt;=9),Escalas!$S$8,IF(AND(AD73&gt;=3,AD73&lt;=4),Escalas!$S$9,IF(AND(AD73&gt;=1,AD73&lt;=2),Escalas!$S$10)))))</f>
        <v>Moderado</v>
      </c>
      <c r="AF73" s="123" t="s">
        <v>216</v>
      </c>
      <c r="AG73" s="87" t="s">
        <v>277</v>
      </c>
      <c r="AH73" s="127" t="s">
        <v>381</v>
      </c>
      <c r="AI73" s="127"/>
    </row>
    <row r="74" spans="1:35" s="72" customFormat="1" ht="84.75" customHeight="1" x14ac:dyDescent="0.2">
      <c r="A74" s="126" t="s">
        <v>382</v>
      </c>
      <c r="B74" s="126" t="s">
        <v>383</v>
      </c>
      <c r="C74" s="73" t="s">
        <v>47</v>
      </c>
      <c r="D74" s="73" t="s">
        <v>239</v>
      </c>
      <c r="E74" s="122" t="s">
        <v>39</v>
      </c>
      <c r="F74" s="122">
        <f>IF(AND(E74=Escalas!$B$6),Escalas!$G$6,IF(AND(E74=Escalas!$B$7),Escalas!$G$7,IF(AND(E74=Escalas!$B$8),Escalas!$G$8,IF(AND(E74=Escalas!$B$9),Escalas!$G$9,IF(AND(E74=Escalas!$B$10),Escalas!$G$10)))))</f>
        <v>3</v>
      </c>
      <c r="G74" s="122" t="s">
        <v>9</v>
      </c>
      <c r="H74" s="122">
        <f>IF(AND(G74=Escalas!$B$16),Escalas!$G$16,IF(AND(G74=Escalas!$B$17),Escalas!$G$17,IF(AND(G74=Escalas!$B$18),Escalas!$G$18,IF(AND(G74=Escalas!$B$19),Escalas!$G$19,IF(AND(G74=Escalas!$B$20),Escalas!$G$20)))))</f>
        <v>5</v>
      </c>
      <c r="I74" s="75">
        <f t="shared" si="4"/>
        <v>15</v>
      </c>
      <c r="J74" s="75" t="str">
        <f>+IF(AND(I74&gt;=15,I74&lt;=25),Escalas!$S$6,IF(AND(I74&gt;=10,I74&lt;=12),Escalas!$S$7,IF(AND(I74&gt;=5,I74&lt;=9),Escalas!$S$8,IF(AND(I74&gt;=3,I74&lt;=4),Escalas!$S$9,IF(AND(I74&gt;=1,G&lt;=2),Escalas!$S$10)))))</f>
        <v>Inaceptable</v>
      </c>
      <c r="K74" s="75" t="s">
        <v>4</v>
      </c>
      <c r="L74" s="75" t="str">
        <f>+IF(AND(J74=Escalas!$B$28,K74=Escalas!$C$28),Escalas!$D$28,IF(AND(J74=Escalas!$B$29,K74=Escalas!$C$28),Escalas!$D$28,IF(AND(J74=Escalas!$B$30,K74=Escalas!$C$28),Escalas!$D$28,IF(AND(J74=Escalas!$B$31,K74=Escalas!$C$31),Escalas!$D$28,IF(AND(J74=Escalas!$B$32,K74=Escalas!$C$32),Escalas!$D$32,IF(AND(J74=Escalas!$B$33,K74=Escalas!$C$33),Escalas!$D$32,IF(AND(J74=Escalas!$B$34,K74=Escalas!$C$33),Escalas!$D$32,IF(AND(J74=Escalas!$B$35,K74=Escalas!$C$33),Escalas!$D$32,IF(AND(J74=Escalas!$B$36,K74=Escalas!$C$36),Escalas!$D$32,IF(AND(J74=Escalas!$B$37,K74=Escalas!$C$37),Escalas!$D$37,IF(AND(J74=Escalas!$B$38,K74=Escalas!$C$38),Escalas!$D$37,IF(AND(J74=Escalas!$B$39,K74=Escalas!$C$39),Escalas!$D$37,IF(AND(J74=Escalas!$B$40,K74=Escalas!$C$39),Escalas!$D$37,IF(AND(J74=Escalas!$B$41,K74=Escalas!$C$39),Escalas!$D$37,IF(AND(J74=Escalas!$B$42,K74=Escalas!$C$39),Escalas!$D$37)))))))))))))))</f>
        <v>II</v>
      </c>
      <c r="M74" s="114" t="s">
        <v>204</v>
      </c>
      <c r="N74" s="75">
        <v>1</v>
      </c>
      <c r="O74" s="75">
        <v>2</v>
      </c>
      <c r="P74" s="75">
        <v>1</v>
      </c>
      <c r="Q74" s="75">
        <v>1</v>
      </c>
      <c r="R74" s="75">
        <v>1</v>
      </c>
      <c r="S74" s="75">
        <v>1</v>
      </c>
      <c r="T74" s="75">
        <v>1</v>
      </c>
      <c r="U74" s="75">
        <v>1</v>
      </c>
      <c r="V74" s="77">
        <f t="shared" si="5"/>
        <v>9</v>
      </c>
      <c r="W74" s="75">
        <v>2</v>
      </c>
      <c r="X74" s="75">
        <v>3</v>
      </c>
      <c r="Y74" s="77">
        <f t="shared" si="6"/>
        <v>5</v>
      </c>
      <c r="Z74" s="122" t="s">
        <v>80</v>
      </c>
      <c r="AA74" s="122">
        <f>IF(AND(Z74=Escalas!$B$6),Escalas!$G$6,IF(AND(Z74=Escalas!$B$7),Escalas!$G$7,IF(AND(Z74=Escalas!$B$8),Escalas!$G$8,IF(AND(Z74=Escalas!$B$9),Escalas!$G$9,IF(AND(Z74=Escalas!$B$10),Escalas!$G$10)))))</f>
        <v>1</v>
      </c>
      <c r="AB74" s="122" t="s">
        <v>9</v>
      </c>
      <c r="AC74" s="122">
        <f>IF(AND(AB74=Escalas!$B$16),Escalas!$G$16,IF(AND(AB74=Escalas!$B$17),Escalas!$G$17,IF(AND(AB74=Escalas!$B$18),Escalas!$G$18,IF(AND(AB74=Escalas!$B$19),Escalas!$G$19,IF(AND(AB74=Escalas!$B$20),Escalas!$G$20)))))</f>
        <v>5</v>
      </c>
      <c r="AD74" s="75">
        <f t="shared" si="7"/>
        <v>5</v>
      </c>
      <c r="AE74" s="75" t="str">
        <f>+IF(AND(AD74&gt;=15,AD74&lt;=25),Escalas!$S$6,IF(AND(AD74&gt;=10,AD74&lt;=12),Escalas!$S$7,IF(AND(AD74&gt;=5,AD74&lt;=9),Escalas!$S$8,IF(AND(AD74&gt;=3,AD74&lt;=4),Escalas!$S$9,IF(AND(AD74&gt;=1,AD74&lt;=2),Escalas!$S$10)))))</f>
        <v>Moderado</v>
      </c>
      <c r="AF74" s="123" t="s">
        <v>216</v>
      </c>
      <c r="AG74" s="79" t="s">
        <v>268</v>
      </c>
      <c r="AH74" s="127" t="s">
        <v>384</v>
      </c>
      <c r="AI74" s="127"/>
    </row>
    <row r="75" spans="1:35" s="72" customFormat="1" ht="36" customHeight="1" x14ac:dyDescent="0.2">
      <c r="A75" s="126"/>
      <c r="B75" s="126"/>
      <c r="C75" s="73" t="s">
        <v>269</v>
      </c>
      <c r="D75" s="73" t="s">
        <v>270</v>
      </c>
      <c r="E75" s="122" t="s">
        <v>39</v>
      </c>
      <c r="F75" s="122">
        <f>IF(AND(E75=Escalas!$B$6),Escalas!$G$6,IF(AND(E75=Escalas!$B$7),Escalas!$G$7,IF(AND(E75=Escalas!$B$8),Escalas!$G$8,IF(AND(E75=Escalas!$B$9),Escalas!$G$9,IF(AND(E75=Escalas!$B$10),Escalas!$G$10)))))</f>
        <v>3</v>
      </c>
      <c r="G75" s="122" t="s">
        <v>9</v>
      </c>
      <c r="H75" s="122">
        <f>IF(AND(G75=Escalas!$B$16),Escalas!$G$16,IF(AND(G75=Escalas!$B$17),Escalas!$G$17,IF(AND(G75=Escalas!$B$18),Escalas!$G$18,IF(AND(G75=Escalas!$B$19),Escalas!$G$19,IF(AND(G75=Escalas!$B$20),Escalas!$G$20)))))</f>
        <v>5</v>
      </c>
      <c r="I75" s="75">
        <f t="shared" si="4"/>
        <v>15</v>
      </c>
      <c r="J75" s="75" t="str">
        <f>+IF(AND(I75&gt;=15,I75&lt;=25),Escalas!$S$6,IF(AND(I75&gt;=10,I75&lt;=12),Escalas!$S$7,IF(AND(I75&gt;=5,I75&lt;=9),Escalas!$S$8,IF(AND(I75&gt;=3,I75&lt;=4),Escalas!$S$9,IF(AND(I75&gt;=1,G&lt;=2),Escalas!$S$10)))))</f>
        <v>Inaceptable</v>
      </c>
      <c r="K75" s="75" t="s">
        <v>6</v>
      </c>
      <c r="L75" s="75" t="str">
        <f>+IF(AND(J75=Escalas!$B$28,K75=Escalas!$C$28),Escalas!$D$28,IF(AND(J75=Escalas!$B$29,K75=Escalas!$C$28),Escalas!$D$28,IF(AND(J75=Escalas!$B$30,K75=Escalas!$C$28),Escalas!$D$28,IF(AND(J75=Escalas!$B$31,K75=Escalas!$C$31),Escalas!$D$28,IF(AND(J75=Escalas!$B$32,K75=Escalas!$C$32),Escalas!$D$32,IF(AND(J75=Escalas!$B$33,K75=Escalas!$C$33),Escalas!$D$32,IF(AND(J75=Escalas!$B$34,K75=Escalas!$C$33),Escalas!$D$32,IF(AND(J75=Escalas!$B$35,K75=Escalas!$C$33),Escalas!$D$32,IF(AND(J75=Escalas!$B$36,K75=Escalas!$C$36),Escalas!$D$32,IF(AND(J75=Escalas!$B$37,K75=Escalas!$C$37),Escalas!$D$37,IF(AND(J75=Escalas!$B$38,K75=Escalas!$C$38),Escalas!$D$37,IF(AND(J75=Escalas!$B$39,K75=Escalas!$C$39),Escalas!$D$37,IF(AND(J75=Escalas!$B$40,K75=Escalas!$C$39),Escalas!$D$37,IF(AND(J75=Escalas!$B$41,K75=Escalas!$C$39),Escalas!$D$37,IF(AND(J75=Escalas!$B$42,K75=Escalas!$C$39),Escalas!$D$37)))))))))))))))</f>
        <v>I</v>
      </c>
      <c r="M75" s="114" t="s">
        <v>205</v>
      </c>
      <c r="N75" s="75">
        <v>1</v>
      </c>
      <c r="O75" s="75">
        <v>2</v>
      </c>
      <c r="P75" s="75">
        <v>1</v>
      </c>
      <c r="Q75" s="75">
        <v>1</v>
      </c>
      <c r="R75" s="75">
        <v>1</v>
      </c>
      <c r="S75" s="75">
        <v>1</v>
      </c>
      <c r="T75" s="75">
        <v>1</v>
      </c>
      <c r="U75" s="75">
        <v>1</v>
      </c>
      <c r="V75" s="77">
        <f t="shared" si="5"/>
        <v>9</v>
      </c>
      <c r="W75" s="75">
        <v>2</v>
      </c>
      <c r="X75" s="75">
        <v>3</v>
      </c>
      <c r="Y75" s="77">
        <f t="shared" si="6"/>
        <v>5</v>
      </c>
      <c r="Z75" s="122" t="s">
        <v>80</v>
      </c>
      <c r="AA75" s="122">
        <f>IF(AND(Z75=Escalas!$B$6),Escalas!$G$6,IF(AND(Z75=Escalas!$B$7),Escalas!$G$7,IF(AND(Z75=Escalas!$B$8),Escalas!$G$8,IF(AND(Z75=Escalas!$B$9),Escalas!$G$9,IF(AND(Z75=Escalas!$B$10),Escalas!$G$10)))))</f>
        <v>1</v>
      </c>
      <c r="AB75" s="122" t="s">
        <v>9</v>
      </c>
      <c r="AC75" s="122">
        <f>IF(AND(AB75=Escalas!$B$16),Escalas!$G$16,IF(AND(AB75=Escalas!$B$17),Escalas!$G$17,IF(AND(AB75=Escalas!$B$18),Escalas!$G$18,IF(AND(AB75=Escalas!$B$19),Escalas!$G$19,IF(AND(AB75=Escalas!$B$20),Escalas!$G$20)))))</f>
        <v>5</v>
      </c>
      <c r="AD75" s="75">
        <f t="shared" si="7"/>
        <v>5</v>
      </c>
      <c r="AE75" s="75" t="str">
        <f>+IF(AND(AD75&gt;=15,AD75&lt;=25),Escalas!$S$6,IF(AND(AD75&gt;=10,AD75&lt;=12),Escalas!$S$7,IF(AND(AD75&gt;=5,AD75&lt;=9),Escalas!$S$8,IF(AND(AD75&gt;=3,AD75&lt;=4),Escalas!$S$9,IF(AND(AD75&gt;=1,AD75&lt;=2),Escalas!$S$10)))))</f>
        <v>Moderado</v>
      </c>
      <c r="AF75" s="123" t="s">
        <v>216</v>
      </c>
      <c r="AG75" s="80" t="s">
        <v>385</v>
      </c>
      <c r="AH75" s="127" t="s">
        <v>386</v>
      </c>
      <c r="AI75" s="127"/>
    </row>
    <row r="76" spans="1:35" s="72" customFormat="1" ht="78" customHeight="1" x14ac:dyDescent="0.2">
      <c r="A76" s="126" t="s">
        <v>387</v>
      </c>
      <c r="B76" s="126" t="s">
        <v>388</v>
      </c>
      <c r="C76" s="73" t="s">
        <v>47</v>
      </c>
      <c r="D76" s="73" t="s">
        <v>239</v>
      </c>
      <c r="E76" s="122" t="s">
        <v>39</v>
      </c>
      <c r="F76" s="122">
        <f>IF(AND(E76=Escalas!$B$6),Escalas!$G$6,IF(AND(E76=Escalas!$B$7),Escalas!$G$7,IF(AND(E76=Escalas!$B$8),Escalas!$G$8,IF(AND(E76=Escalas!$B$9),Escalas!$G$9,IF(AND(E76=Escalas!$B$10),Escalas!$G$10)))))</f>
        <v>3</v>
      </c>
      <c r="G76" s="122" t="s">
        <v>9</v>
      </c>
      <c r="H76" s="122">
        <f>IF(AND(G76=Escalas!$B$16),Escalas!$G$16,IF(AND(G76=Escalas!$B$17),Escalas!$G$17,IF(AND(G76=Escalas!$B$18),Escalas!$G$18,IF(AND(G76=Escalas!$B$19),Escalas!$G$19,IF(AND(G76=Escalas!$B$20),Escalas!$G$20)))))</f>
        <v>5</v>
      </c>
      <c r="I76" s="75">
        <f t="shared" si="4"/>
        <v>15</v>
      </c>
      <c r="J76" s="75" t="str">
        <f>+IF(AND(I76&gt;=15,I76&lt;=25),Escalas!$S$6,IF(AND(I76&gt;=10,I76&lt;=12),Escalas!$S$7,IF(AND(I76&gt;=5,I76&lt;=9),Escalas!$S$8,IF(AND(I76&gt;=3,I76&lt;=4),Escalas!$S$9,IF(AND(I76&gt;=1,G&lt;=2),Escalas!$S$10)))))</f>
        <v>Inaceptable</v>
      </c>
      <c r="K76" s="75" t="s">
        <v>4</v>
      </c>
      <c r="L76" s="75" t="str">
        <f>+IF(AND(J76=Escalas!$B$28,K76=Escalas!$C$28),Escalas!$D$28,IF(AND(J76=Escalas!$B$29,K76=Escalas!$C$28),Escalas!$D$28,IF(AND(J76=Escalas!$B$30,K76=Escalas!$C$28),Escalas!$D$28,IF(AND(J76=Escalas!$B$31,K76=Escalas!$C$31),Escalas!$D$28,IF(AND(J76=Escalas!$B$32,K76=Escalas!$C$32),Escalas!$D$32,IF(AND(J76=Escalas!$B$33,K76=Escalas!$C$33),Escalas!$D$32,IF(AND(J76=Escalas!$B$34,K76=Escalas!$C$33),Escalas!$D$32,IF(AND(J76=Escalas!$B$35,K76=Escalas!$C$33),Escalas!$D$32,IF(AND(J76=Escalas!$B$36,K76=Escalas!$C$36),Escalas!$D$32,IF(AND(J76=Escalas!$B$37,K76=Escalas!$C$37),Escalas!$D$37,IF(AND(J76=Escalas!$B$38,K76=Escalas!$C$38),Escalas!$D$37,IF(AND(J76=Escalas!$B$39,K76=Escalas!$C$39),Escalas!$D$37,IF(AND(J76=Escalas!$B$40,K76=Escalas!$C$39),Escalas!$D$37,IF(AND(J76=Escalas!$B$41,K76=Escalas!$C$39),Escalas!$D$37,IF(AND(J76=Escalas!$B$42,K76=Escalas!$C$39),Escalas!$D$37)))))))))))))))</f>
        <v>II</v>
      </c>
      <c r="M76" s="114" t="s">
        <v>206</v>
      </c>
      <c r="N76" s="75">
        <v>1</v>
      </c>
      <c r="O76" s="75">
        <v>2</v>
      </c>
      <c r="P76" s="75">
        <v>1</v>
      </c>
      <c r="Q76" s="75">
        <v>1</v>
      </c>
      <c r="R76" s="75">
        <v>1</v>
      </c>
      <c r="S76" s="75">
        <v>1</v>
      </c>
      <c r="T76" s="75">
        <v>1</v>
      </c>
      <c r="U76" s="75">
        <v>1</v>
      </c>
      <c r="V76" s="77">
        <f t="shared" si="5"/>
        <v>9</v>
      </c>
      <c r="W76" s="75">
        <v>2</v>
      </c>
      <c r="X76" s="75">
        <v>3</v>
      </c>
      <c r="Y76" s="77">
        <f t="shared" si="6"/>
        <v>5</v>
      </c>
      <c r="Z76" s="122" t="s">
        <v>80</v>
      </c>
      <c r="AA76" s="122">
        <f>IF(AND(Z76=Escalas!$B$6),Escalas!$G$6,IF(AND(Z76=Escalas!$B$7),Escalas!$G$7,IF(AND(Z76=Escalas!$B$8),Escalas!$G$8,IF(AND(Z76=Escalas!$B$9),Escalas!$G$9,IF(AND(Z76=Escalas!$B$10),Escalas!$G$10)))))</f>
        <v>1</v>
      </c>
      <c r="AB76" s="122" t="s">
        <v>9</v>
      </c>
      <c r="AC76" s="122">
        <f>IF(AND(AB76=Escalas!$B$16),Escalas!$G$16,IF(AND(AB76=Escalas!$B$17),Escalas!$G$17,IF(AND(AB76=Escalas!$B$18),Escalas!$G$18,IF(AND(AB76=Escalas!$B$19),Escalas!$G$19,IF(AND(AB76=Escalas!$B$20),Escalas!$G$20)))))</f>
        <v>5</v>
      </c>
      <c r="AD76" s="75">
        <f t="shared" si="7"/>
        <v>5</v>
      </c>
      <c r="AE76" s="75" t="str">
        <f>+IF(AND(AD76&gt;=15,AD76&lt;=25),Escalas!$S$6,IF(AND(AD76&gt;=10,AD76&lt;=12),Escalas!$S$7,IF(AND(AD76&gt;=5,AD76&lt;=9),Escalas!$S$8,IF(AND(AD76&gt;=3,AD76&lt;=4),Escalas!$S$9,IF(AND(AD76&gt;=1,AD76&lt;=2),Escalas!$S$10)))))</f>
        <v>Moderado</v>
      </c>
      <c r="AF76" s="123" t="s">
        <v>216</v>
      </c>
      <c r="AG76" s="80" t="s">
        <v>268</v>
      </c>
      <c r="AH76" s="127" t="s">
        <v>389</v>
      </c>
      <c r="AI76" s="127"/>
    </row>
    <row r="77" spans="1:35" s="72" customFormat="1" ht="45.75" customHeight="1" x14ac:dyDescent="0.2">
      <c r="A77" s="126"/>
      <c r="B77" s="126"/>
      <c r="C77" s="73" t="s">
        <v>269</v>
      </c>
      <c r="D77" s="73" t="s">
        <v>270</v>
      </c>
      <c r="E77" s="122" t="s">
        <v>39</v>
      </c>
      <c r="F77" s="122">
        <f>IF(AND(E77=Escalas!$B$6),Escalas!$G$6,IF(AND(E77=Escalas!$B$7),Escalas!$G$7,IF(AND(E77=Escalas!$B$8),Escalas!$G$8,IF(AND(E77=Escalas!$B$9),Escalas!$G$9,IF(AND(E77=Escalas!$B$10),Escalas!$G$10)))))</f>
        <v>3</v>
      </c>
      <c r="G77" s="122" t="s">
        <v>9</v>
      </c>
      <c r="H77" s="122">
        <f>IF(AND(G77=Escalas!$B$16),Escalas!$G$16,IF(AND(G77=Escalas!$B$17),Escalas!$G$17,IF(AND(G77=Escalas!$B$18),Escalas!$G$18,IF(AND(G77=Escalas!$B$19),Escalas!$G$19,IF(AND(G77=Escalas!$B$20),Escalas!$G$20)))))</f>
        <v>5</v>
      </c>
      <c r="I77" s="75">
        <f t="shared" si="4"/>
        <v>15</v>
      </c>
      <c r="J77" s="75" t="str">
        <f>+IF(AND(I77&gt;=15,I77&lt;=25),Escalas!$S$6,IF(AND(I77&gt;=10,I77&lt;=12),Escalas!$S$7,IF(AND(I77&gt;=5,I77&lt;=9),Escalas!$S$8,IF(AND(I77&gt;=3,I77&lt;=4),Escalas!$S$9,IF(AND(I77&gt;=1,G&lt;=2),Escalas!$S$10)))))</f>
        <v>Inaceptable</v>
      </c>
      <c r="K77" s="75" t="s">
        <v>6</v>
      </c>
      <c r="L77" s="75" t="str">
        <f>+IF(AND(J77=Escalas!$B$28,K77=Escalas!$C$28),Escalas!$D$28,IF(AND(J77=Escalas!$B$29,K77=Escalas!$C$28),Escalas!$D$28,IF(AND(J77=Escalas!$B$30,K77=Escalas!$C$28),Escalas!$D$28,IF(AND(J77=Escalas!$B$31,K77=Escalas!$C$31),Escalas!$D$28,IF(AND(J77=Escalas!$B$32,K77=Escalas!$C$32),Escalas!$D$32,IF(AND(J77=Escalas!$B$33,K77=Escalas!$C$33),Escalas!$D$32,IF(AND(J77=Escalas!$B$34,K77=Escalas!$C$33),Escalas!$D$32,IF(AND(J77=Escalas!$B$35,K77=Escalas!$C$33),Escalas!$D$32,IF(AND(J77=Escalas!$B$36,K77=Escalas!$C$36),Escalas!$D$32,IF(AND(J77=Escalas!$B$37,K77=Escalas!$C$37),Escalas!$D$37,IF(AND(J77=Escalas!$B$38,K77=Escalas!$C$38),Escalas!$D$37,IF(AND(J77=Escalas!$B$39,K77=Escalas!$C$39),Escalas!$D$37,IF(AND(J77=Escalas!$B$40,K77=Escalas!$C$39),Escalas!$D$37,IF(AND(J77=Escalas!$B$41,K77=Escalas!$C$39),Escalas!$D$37,IF(AND(J77=Escalas!$B$42,K77=Escalas!$C$39),Escalas!$D$37)))))))))))))))</f>
        <v>I</v>
      </c>
      <c r="M77" s="114" t="s">
        <v>206</v>
      </c>
      <c r="N77" s="75">
        <v>1</v>
      </c>
      <c r="O77" s="75">
        <v>3</v>
      </c>
      <c r="P77" s="75">
        <v>1</v>
      </c>
      <c r="Q77" s="75">
        <v>1</v>
      </c>
      <c r="R77" s="75">
        <v>1</v>
      </c>
      <c r="S77" s="75">
        <v>1</v>
      </c>
      <c r="T77" s="75">
        <v>1</v>
      </c>
      <c r="U77" s="75">
        <v>1</v>
      </c>
      <c r="V77" s="77">
        <f t="shared" si="5"/>
        <v>10</v>
      </c>
      <c r="W77" s="75">
        <v>2</v>
      </c>
      <c r="X77" s="75">
        <v>3</v>
      </c>
      <c r="Y77" s="77">
        <f t="shared" si="6"/>
        <v>5</v>
      </c>
      <c r="Z77" s="122" t="s">
        <v>80</v>
      </c>
      <c r="AA77" s="122">
        <f>IF(AND(Z77=Escalas!$B$6),Escalas!$G$6,IF(AND(Z77=Escalas!$B$7),Escalas!$G$7,IF(AND(Z77=Escalas!$B$8),Escalas!$G$8,IF(AND(Z77=Escalas!$B$9),Escalas!$G$9,IF(AND(Z77=Escalas!$B$10),Escalas!$G$10)))))</f>
        <v>1</v>
      </c>
      <c r="AB77" s="122" t="s">
        <v>9</v>
      </c>
      <c r="AC77" s="122">
        <f>IF(AND(AB77=Escalas!$B$16),Escalas!$G$16,IF(AND(AB77=Escalas!$B$17),Escalas!$G$17,IF(AND(AB77=Escalas!$B$18),Escalas!$G$18,IF(AND(AB77=Escalas!$B$19),Escalas!$G$19,IF(AND(AB77=Escalas!$B$20),Escalas!$G$20)))))</f>
        <v>5</v>
      </c>
      <c r="AD77" s="75">
        <f t="shared" si="7"/>
        <v>5</v>
      </c>
      <c r="AE77" s="75" t="str">
        <f>+IF(AND(AD77&gt;=15,AD77&lt;=25),Escalas!$S$6,IF(AND(AD77&gt;=10,AD77&lt;=12),Escalas!$S$7,IF(AND(AD77&gt;=5,AD77&lt;=9),Escalas!$S$8,IF(AND(AD77&gt;=3,AD77&lt;=4),Escalas!$S$9,IF(AND(AD77&gt;=1,AD77&lt;=2),Escalas!$S$10)))))</f>
        <v>Moderado</v>
      </c>
      <c r="AF77" s="123" t="s">
        <v>216</v>
      </c>
      <c r="AG77" s="80" t="s">
        <v>390</v>
      </c>
      <c r="AH77" s="127" t="s">
        <v>386</v>
      </c>
      <c r="AI77" s="127"/>
    </row>
    <row r="78" spans="1:35" s="72" customFormat="1" ht="83.25" customHeight="1" x14ac:dyDescent="0.2">
      <c r="A78" s="126"/>
      <c r="B78" s="126"/>
      <c r="C78" s="124" t="s">
        <v>450</v>
      </c>
      <c r="D78" s="124" t="s">
        <v>451</v>
      </c>
      <c r="E78" s="74" t="s">
        <v>41</v>
      </c>
      <c r="F78" s="74">
        <f>IF(AND(E78=Escalas!$B$6),Escalas!$G$6,IF(AND(E78=Escalas!$B$7),Escalas!$G$7,IF(AND(E78=Escalas!$B$8),Escalas!$G$8,IF(AND(E78=Escalas!$B$9),Escalas!$G$9,IF(AND(E78=Escalas!$B$10),Escalas!$G$10)))))</f>
        <v>4</v>
      </c>
      <c r="G78" s="74" t="s">
        <v>9</v>
      </c>
      <c r="H78" s="74">
        <f>IF(AND(G78=Escalas!$B$16),Escalas!$G$16,IF(AND(G78=Escalas!$B$17),Escalas!$G$17,IF(AND(G78=Escalas!$B$18),Escalas!$G$18,IF(AND(G78=Escalas!$B$19),Escalas!$G$19,IF(AND(G78=Escalas!$B$20),Escalas!$G$20)))))</f>
        <v>5</v>
      </c>
      <c r="I78" s="76">
        <f t="shared" ref="I78" si="12">F78*H78</f>
        <v>20</v>
      </c>
      <c r="J78" s="76" t="str">
        <f>+IF(AND(I78&gt;=15,I78&lt;=25),Escalas!$S$6,IF(AND(I78&gt;=10,I78&lt;=12),Escalas!$S$7,IF(AND(I78&gt;=5,I78&lt;=9),Escalas!$S$8,IF(AND(I78&gt;=3,I78&lt;=4),Escalas!$S$9,IF(AND(I78&gt;=1,G&lt;=2),Escalas!$S$10)))))</f>
        <v>Inaceptable</v>
      </c>
      <c r="K78" s="76" t="s">
        <v>8</v>
      </c>
      <c r="L78" s="76" t="str">
        <f>+IF(AND(J78=Escalas!$B$28,K78=Escalas!$C$28),Escalas!$D$28,IF(AND(J78=Escalas!$B$29,K78=Escalas!$C$28),Escalas!$D$28,IF(AND(J78=Escalas!$B$30,K78=Escalas!$C$28),Escalas!$D$28,IF(AND(J78=Escalas!$B$31,K78=Escalas!$C$31),Escalas!$D$28,IF(AND(J78=Escalas!$B$32,K78=Escalas!$C$32),Escalas!$D$32,IF(AND(J78=Escalas!$B$33,K78=Escalas!$C$33),Escalas!$D$32,IF(AND(J78=Escalas!$B$34,K78=Escalas!$C$33),Escalas!$D$32,IF(AND(J78=Escalas!$B$35,K78=Escalas!$C$33),Escalas!$D$32,IF(AND(J78=Escalas!$B$36,K78=Escalas!$C$36),Escalas!$D$32,IF(AND(J78=Escalas!$B$37,K78=Escalas!$C$37),Escalas!$D$37,IF(AND(J78=Escalas!$B$38,K78=Escalas!$C$38),Escalas!$D$37,IF(AND(J78=Escalas!$B$39,K78=Escalas!$C$39),Escalas!$D$37,IF(AND(J78=Escalas!$B$40,K78=Escalas!$C$39),Escalas!$D$37,IF(AND(J78=Escalas!$B$41,K78=Escalas!$C$39),Escalas!$D$37,IF(AND(J78=Escalas!$B$42,K78=Escalas!$C$39),Escalas!$D$37)))))))))))))))</f>
        <v>I</v>
      </c>
      <c r="M78" s="76" t="s">
        <v>206</v>
      </c>
      <c r="N78" s="76">
        <v>1</v>
      </c>
      <c r="O78" s="76">
        <v>2</v>
      </c>
      <c r="P78" s="76">
        <v>3</v>
      </c>
      <c r="Q78" s="76">
        <v>1</v>
      </c>
      <c r="R78" s="76">
        <v>1</v>
      </c>
      <c r="S78" s="76">
        <v>1</v>
      </c>
      <c r="T78" s="76">
        <v>1</v>
      </c>
      <c r="U78" s="76">
        <v>1</v>
      </c>
      <c r="V78" s="125">
        <f t="shared" ref="V78" si="13">SUM(N78:U78)</f>
        <v>11</v>
      </c>
      <c r="W78" s="76">
        <v>2</v>
      </c>
      <c r="X78" s="76">
        <v>3</v>
      </c>
      <c r="Y78" s="125">
        <f t="shared" ref="Y78" si="14">SUM(W78:X78)</f>
        <v>5</v>
      </c>
      <c r="Z78" s="74" t="s">
        <v>80</v>
      </c>
      <c r="AA78" s="74">
        <f>IF(AND(Z78=Escalas!$B$6),Escalas!$G$6,IF(AND(Z78=Escalas!$B$7),Escalas!$G$7,IF(AND(Z78=Escalas!$B$8),Escalas!$G$8,IF(AND(Z78=Escalas!$B$9),Escalas!$G$9,IF(AND(Z78=Escalas!$B$10),Escalas!$G$10)))))</f>
        <v>1</v>
      </c>
      <c r="AB78" s="74" t="s">
        <v>9</v>
      </c>
      <c r="AC78" s="74">
        <f>IF(AND(AB78=Escalas!$B$16),Escalas!$G$16,IF(AND(AB78=Escalas!$B$17),Escalas!$G$17,IF(AND(AB78=Escalas!$B$18),Escalas!$G$18,IF(AND(AB78=Escalas!$B$19),Escalas!$G$19,IF(AND(AB78=Escalas!$B$20),Escalas!$G$20)))))</f>
        <v>5</v>
      </c>
      <c r="AD78" s="76">
        <f t="shared" ref="AD78" si="15">AA78*AC78</f>
        <v>5</v>
      </c>
      <c r="AE78" s="76" t="str">
        <f>+IF(AND(AD78&gt;=15,AD78&lt;=25),Escalas!$S$6,IF(AND(AD78&gt;=10,AD78&lt;=12),Escalas!$S$7,IF(AND(AD78&gt;=5,AD78&lt;=9),Escalas!$S$8,IF(AND(AD78&gt;=3,AD78&lt;=4),Escalas!$S$9,IF(AND(AD78&gt;=1,AD78&lt;=2),Escalas!$S$10)))))</f>
        <v>Moderado</v>
      </c>
      <c r="AF78" s="78" t="s">
        <v>216</v>
      </c>
      <c r="AG78" s="80"/>
      <c r="AH78" s="113"/>
      <c r="AI78" s="113"/>
    </row>
    <row r="79" spans="1:35" s="72" customFormat="1" ht="90" customHeight="1" x14ac:dyDescent="0.2">
      <c r="A79" s="126"/>
      <c r="B79" s="126"/>
      <c r="C79" s="124" t="s">
        <v>452</v>
      </c>
      <c r="D79" s="124" t="s">
        <v>453</v>
      </c>
      <c r="E79" s="74" t="s">
        <v>41</v>
      </c>
      <c r="F79" s="74">
        <f>IF(AND(E79=Escalas!$B$6),Escalas!$G$6,IF(AND(E79=Escalas!$B$7),Escalas!$G$7,IF(AND(E79=Escalas!$B$8),Escalas!$G$8,IF(AND(E79=Escalas!$B$9),Escalas!$G$9,IF(AND(E79=Escalas!$B$10),Escalas!$G$10)))))</f>
        <v>4</v>
      </c>
      <c r="G79" s="74" t="s">
        <v>9</v>
      </c>
      <c r="H79" s="74">
        <f>IF(AND(G79=Escalas!$B$16),Escalas!$G$16,IF(AND(G79=Escalas!$B$17),Escalas!$G$17,IF(AND(G79=Escalas!$B$18),Escalas!$G$18,IF(AND(G79=Escalas!$B$19),Escalas!$G$19,IF(AND(G79=Escalas!$B$20),Escalas!$G$20)))))</f>
        <v>5</v>
      </c>
      <c r="I79" s="76">
        <f t="shared" ref="I79:I81" si="16">F79*H79</f>
        <v>20</v>
      </c>
      <c r="J79" s="76" t="str">
        <f>+IF(AND(I79&gt;=15,I79&lt;=25),Escalas!$S$6,IF(AND(I79&gt;=10,I79&lt;=12),Escalas!$S$7,IF(AND(I79&gt;=5,I79&lt;=9),Escalas!$S$8,IF(AND(I79&gt;=3,I79&lt;=4),Escalas!$S$9,IF(AND(I79&gt;=1,G&lt;=2),Escalas!$S$10)))))</f>
        <v>Inaceptable</v>
      </c>
      <c r="K79" s="76" t="s">
        <v>8</v>
      </c>
      <c r="L79" s="76" t="str">
        <f>+IF(AND(J79=Escalas!$B$28,K79=Escalas!$C$28),Escalas!$D$28,IF(AND(J79=Escalas!$B$29,K79=Escalas!$C$28),Escalas!$D$28,IF(AND(J79=Escalas!$B$30,K79=Escalas!$C$28),Escalas!$D$28,IF(AND(J79=Escalas!$B$31,K79=Escalas!$C$31),Escalas!$D$28,IF(AND(J79=Escalas!$B$32,K79=Escalas!$C$32),Escalas!$D$32,IF(AND(J79=Escalas!$B$33,K79=Escalas!$C$33),Escalas!$D$32,IF(AND(J79=Escalas!$B$34,K79=Escalas!$C$33),Escalas!$D$32,IF(AND(J79=Escalas!$B$35,K79=Escalas!$C$33),Escalas!$D$32,IF(AND(J79=Escalas!$B$36,K79=Escalas!$C$36),Escalas!$D$32,IF(AND(J79=Escalas!$B$37,K79=Escalas!$C$37),Escalas!$D$37,IF(AND(J79=Escalas!$B$38,K79=Escalas!$C$38),Escalas!$D$37,IF(AND(J79=Escalas!$B$39,K79=Escalas!$C$39),Escalas!$D$37,IF(AND(J79=Escalas!$B$40,K79=Escalas!$C$39),Escalas!$D$37,IF(AND(J79=Escalas!$B$41,K79=Escalas!$C$39),Escalas!$D$37,IF(AND(J79=Escalas!$B$42,K79=Escalas!$C$39),Escalas!$D$37)))))))))))))))</f>
        <v>I</v>
      </c>
      <c r="M79" s="76" t="s">
        <v>206</v>
      </c>
      <c r="N79" s="76">
        <v>1</v>
      </c>
      <c r="O79" s="76">
        <v>2</v>
      </c>
      <c r="P79" s="76">
        <v>3</v>
      </c>
      <c r="Q79" s="76">
        <v>1</v>
      </c>
      <c r="R79" s="76">
        <v>1</v>
      </c>
      <c r="S79" s="76">
        <v>1</v>
      </c>
      <c r="T79" s="76">
        <v>1</v>
      </c>
      <c r="U79" s="76">
        <v>1</v>
      </c>
      <c r="V79" s="125">
        <f t="shared" ref="V79:V81" si="17">SUM(N79:U79)</f>
        <v>11</v>
      </c>
      <c r="W79" s="76">
        <v>2</v>
      </c>
      <c r="X79" s="76">
        <v>3</v>
      </c>
      <c r="Y79" s="125">
        <f t="shared" ref="Y79:Y81" si="18">SUM(W79:X79)</f>
        <v>5</v>
      </c>
      <c r="Z79" s="74" t="s">
        <v>80</v>
      </c>
      <c r="AA79" s="74">
        <f>IF(AND(Z79=Escalas!$B$6),Escalas!$G$6,IF(AND(Z79=Escalas!$B$7),Escalas!$G$7,IF(AND(Z79=Escalas!$B$8),Escalas!$G$8,IF(AND(Z79=Escalas!$B$9),Escalas!$G$9,IF(AND(Z79=Escalas!$B$10),Escalas!$G$10)))))</f>
        <v>1</v>
      </c>
      <c r="AB79" s="74" t="s">
        <v>9</v>
      </c>
      <c r="AC79" s="74">
        <f>IF(AND(AB79=Escalas!$B$16),Escalas!$G$16,IF(AND(AB79=Escalas!$B$17),Escalas!$G$17,IF(AND(AB79=Escalas!$B$18),Escalas!$G$18,IF(AND(AB79=Escalas!$B$19),Escalas!$G$19,IF(AND(AB79=Escalas!$B$20),Escalas!$G$20)))))</f>
        <v>5</v>
      </c>
      <c r="AD79" s="76">
        <f t="shared" ref="AD79:AD81" si="19">AA79*AC79</f>
        <v>5</v>
      </c>
      <c r="AE79" s="76" t="str">
        <f>+IF(AND(AD79&gt;=15,AD79&lt;=25),Escalas!$S$6,IF(AND(AD79&gt;=10,AD79&lt;=12),Escalas!$S$7,IF(AND(AD79&gt;=5,AD79&lt;=9),Escalas!$S$8,IF(AND(AD79&gt;=3,AD79&lt;=4),Escalas!$S$9,IF(AND(AD79&gt;=1,AD79&lt;=2),Escalas!$S$10)))))</f>
        <v>Moderado</v>
      </c>
      <c r="AF79" s="78" t="s">
        <v>216</v>
      </c>
      <c r="AG79" s="80"/>
      <c r="AH79" s="113"/>
      <c r="AI79" s="113"/>
    </row>
    <row r="80" spans="1:35" s="72" customFormat="1" ht="71.25" customHeight="1" x14ac:dyDescent="0.2">
      <c r="A80" s="126"/>
      <c r="B80" s="126"/>
      <c r="C80" s="113" t="s">
        <v>391</v>
      </c>
      <c r="D80" s="113" t="s">
        <v>305</v>
      </c>
      <c r="E80" s="122" t="s">
        <v>41</v>
      </c>
      <c r="F80" s="122">
        <f>IF(AND(E80=Escalas!$B$6),Escalas!$G$6,IF(AND(E80=Escalas!$B$7),Escalas!$G$7,IF(AND(E80=Escalas!$B$8),Escalas!$G$8,IF(AND(E80=Escalas!$B$9),Escalas!$G$9,IF(AND(E80=Escalas!$B$10),Escalas!$G$10)))))</f>
        <v>4</v>
      </c>
      <c r="G80" s="122" t="s">
        <v>9</v>
      </c>
      <c r="H80" s="122">
        <f>IF(AND(G80=Escalas!$B$16),Escalas!$G$16,IF(AND(G80=Escalas!$B$17),Escalas!$G$17,IF(AND(G80=Escalas!$B$18),Escalas!$G$18,IF(AND(G80=Escalas!$B$19),Escalas!$G$19,IF(AND(G80=Escalas!$B$20),Escalas!$G$20)))))</f>
        <v>5</v>
      </c>
      <c r="I80" s="114">
        <f t="shared" si="16"/>
        <v>20</v>
      </c>
      <c r="J80" s="114" t="str">
        <f>+IF(AND(I80&gt;=15,I80&lt;=25),Escalas!$S$6,IF(AND(I80&gt;=10,I80&lt;=12),Escalas!$S$7,IF(AND(I80&gt;=5,I80&lt;=9),Escalas!$S$8,IF(AND(I80&gt;=3,I80&lt;=4),Escalas!$S$9,IF(AND(I80&gt;=1,G&lt;=2),Escalas!$S$10)))))</f>
        <v>Inaceptable</v>
      </c>
      <c r="K80" s="114" t="s">
        <v>6</v>
      </c>
      <c r="L80" s="114" t="str">
        <f>+IF(AND(J80=Escalas!$B$28,K80=Escalas!$C$28),Escalas!$D$28,IF(AND(J80=Escalas!$B$29,K80=Escalas!$C$28),Escalas!$D$28,IF(AND(J80=Escalas!$B$30,K80=Escalas!$C$28),Escalas!$D$28,IF(AND(J80=Escalas!$B$31,K80=Escalas!$C$31),Escalas!$D$28,IF(AND(J80=Escalas!$B$32,K80=Escalas!$C$32),Escalas!$D$32,IF(AND(J80=Escalas!$B$33,K80=Escalas!$C$33),Escalas!$D$32,IF(AND(J80=Escalas!$B$34,K80=Escalas!$C$33),Escalas!$D$32,IF(AND(J80=Escalas!$B$35,K80=Escalas!$C$33),Escalas!$D$32,IF(AND(J80=Escalas!$B$36,K80=Escalas!$C$36),Escalas!$D$32,IF(AND(J80=Escalas!$B$37,K80=Escalas!$C$37),Escalas!$D$37,IF(AND(J80=Escalas!$B$38,K80=Escalas!$C$38),Escalas!$D$37,IF(AND(J80=Escalas!$B$39,K80=Escalas!$C$39),Escalas!$D$37,IF(AND(J80=Escalas!$B$40,K80=Escalas!$C$39),Escalas!$D$37,IF(AND(J80=Escalas!$B$41,K80=Escalas!$C$39),Escalas!$D$37,IF(AND(J80=Escalas!$B$42,K80=Escalas!$C$39),Escalas!$D$37)))))))))))))))</f>
        <v>I</v>
      </c>
      <c r="M80" s="114" t="s">
        <v>207</v>
      </c>
      <c r="N80" s="114">
        <v>1</v>
      </c>
      <c r="O80" s="114">
        <v>2</v>
      </c>
      <c r="P80" s="114">
        <v>1</v>
      </c>
      <c r="Q80" s="114">
        <v>1</v>
      </c>
      <c r="R80" s="114">
        <v>1</v>
      </c>
      <c r="S80" s="114">
        <v>1</v>
      </c>
      <c r="T80" s="114">
        <v>1</v>
      </c>
      <c r="U80" s="114">
        <v>1</v>
      </c>
      <c r="V80" s="77">
        <f t="shared" si="17"/>
        <v>9</v>
      </c>
      <c r="W80" s="114">
        <v>2</v>
      </c>
      <c r="X80" s="114">
        <v>3</v>
      </c>
      <c r="Y80" s="77">
        <f t="shared" si="18"/>
        <v>5</v>
      </c>
      <c r="Z80" s="122" t="s">
        <v>80</v>
      </c>
      <c r="AA80" s="122">
        <f>IF(AND(Z80=Escalas!$B$6),Escalas!$G$6,IF(AND(Z80=Escalas!$B$7),Escalas!$G$7,IF(AND(Z80=Escalas!$B$8),Escalas!$G$8,IF(AND(Z80=Escalas!$B$9),Escalas!$G$9,IF(AND(Z80=Escalas!$B$10),Escalas!$G$10)))))</f>
        <v>1</v>
      </c>
      <c r="AB80" s="122" t="s">
        <v>9</v>
      </c>
      <c r="AC80" s="122">
        <f>IF(AND(AB80=Escalas!$B$16),Escalas!$G$16,IF(AND(AB80=Escalas!$B$17),Escalas!$G$17,IF(AND(AB80=Escalas!$B$18),Escalas!$G$18,IF(AND(AB80=Escalas!$B$19),Escalas!$G$19,IF(AND(AB80=Escalas!$B$20),Escalas!$G$20)))))</f>
        <v>5</v>
      </c>
      <c r="AD80" s="114">
        <f t="shared" si="19"/>
        <v>5</v>
      </c>
      <c r="AE80" s="114" t="str">
        <f>+IF(AND(AD80&gt;=15,AD80&lt;=25),Escalas!$S$6,IF(AND(AD80&gt;=10,AD80&lt;=12),Escalas!$S$7,IF(AND(AD80&gt;=5,AD80&lt;=9),Escalas!$S$8,IF(AND(AD80&gt;=3,AD80&lt;=4),Escalas!$S$9,IF(AND(AD80&gt;=1,AD80&lt;=2),Escalas!$S$10)))))</f>
        <v>Moderado</v>
      </c>
      <c r="AF80" s="123" t="s">
        <v>216</v>
      </c>
      <c r="AG80" s="80"/>
      <c r="AH80" s="113"/>
      <c r="AI80" s="113"/>
    </row>
    <row r="81" spans="1:35" s="72" customFormat="1" ht="69" customHeight="1" x14ac:dyDescent="0.2">
      <c r="A81" s="126"/>
      <c r="B81" s="126"/>
      <c r="C81" s="124" t="s">
        <v>457</v>
      </c>
      <c r="D81" s="124" t="s">
        <v>454</v>
      </c>
      <c r="E81" s="74" t="s">
        <v>39</v>
      </c>
      <c r="F81" s="74">
        <f>IF(AND(E81=Escalas!$B$6),Escalas!$G$6,IF(AND(E81=Escalas!$B$7),Escalas!$G$7,IF(AND(E81=Escalas!$B$8),Escalas!$G$8,IF(AND(E81=Escalas!$B$9),Escalas!$G$9,IF(AND(E81=Escalas!$B$10),Escalas!$G$10)))))</f>
        <v>3</v>
      </c>
      <c r="G81" s="74" t="s">
        <v>9</v>
      </c>
      <c r="H81" s="74">
        <f>IF(AND(G81=Escalas!$B$16),Escalas!$G$16,IF(AND(G81=Escalas!$B$17),Escalas!$G$17,IF(AND(G81=Escalas!$B$18),Escalas!$G$18,IF(AND(G81=Escalas!$B$19),Escalas!$G$19,IF(AND(G81=Escalas!$B$20),Escalas!$G$20)))))</f>
        <v>5</v>
      </c>
      <c r="I81" s="76">
        <f t="shared" si="16"/>
        <v>15</v>
      </c>
      <c r="J81" s="76" t="str">
        <f>+IF(AND(I81&gt;=15,I81&lt;=25),Escalas!$S$6,IF(AND(I81&gt;=10,I81&lt;=12),Escalas!$S$7,IF(AND(I81&gt;=5,I81&lt;=9),Escalas!$S$8,IF(AND(I81&gt;=3,I81&lt;=4),Escalas!$S$9,IF(AND(I81&gt;=1,G&lt;=2),Escalas!$S$10)))))</f>
        <v>Inaceptable</v>
      </c>
      <c r="K81" s="76" t="s">
        <v>6</v>
      </c>
      <c r="L81" s="76" t="str">
        <f>+IF(AND(J81=Escalas!$B$28,K81=Escalas!$C$28),Escalas!$D$28,IF(AND(J81=Escalas!$B$29,K81=Escalas!$C$28),Escalas!$D$28,IF(AND(J81=Escalas!$B$30,K81=Escalas!$C$28),Escalas!$D$28,IF(AND(J81=Escalas!$B$31,K81=Escalas!$C$31),Escalas!$D$28,IF(AND(J81=Escalas!$B$32,K81=Escalas!$C$32),Escalas!$D$32,IF(AND(J81=Escalas!$B$33,K81=Escalas!$C$33),Escalas!$D$32,IF(AND(J81=Escalas!$B$34,K81=Escalas!$C$33),Escalas!$D$32,IF(AND(J81=Escalas!$B$35,K81=Escalas!$C$33),Escalas!$D$32,IF(AND(J81=Escalas!$B$36,K81=Escalas!$C$36),Escalas!$D$32,IF(AND(J81=Escalas!$B$37,K81=Escalas!$C$37),Escalas!$D$37,IF(AND(J81=Escalas!$B$38,K81=Escalas!$C$38),Escalas!$D$37,IF(AND(J81=Escalas!$B$39,K81=Escalas!$C$39),Escalas!$D$37,IF(AND(J81=Escalas!$B$40,K81=Escalas!$C$39),Escalas!$D$37,IF(AND(J81=Escalas!$B$41,K81=Escalas!$C$39),Escalas!$D$37,IF(AND(J81=Escalas!$B$42,K81=Escalas!$C$39),Escalas!$D$37)))))))))))))))</f>
        <v>I</v>
      </c>
      <c r="M81" s="76" t="s">
        <v>207</v>
      </c>
      <c r="N81" s="76">
        <v>1</v>
      </c>
      <c r="O81" s="76">
        <v>2</v>
      </c>
      <c r="P81" s="76">
        <v>3</v>
      </c>
      <c r="Q81" s="76">
        <v>1</v>
      </c>
      <c r="R81" s="76">
        <v>1</v>
      </c>
      <c r="S81" s="76">
        <v>1</v>
      </c>
      <c r="T81" s="76">
        <v>1</v>
      </c>
      <c r="U81" s="76">
        <v>1</v>
      </c>
      <c r="V81" s="125">
        <f t="shared" si="17"/>
        <v>11</v>
      </c>
      <c r="W81" s="76">
        <v>2</v>
      </c>
      <c r="X81" s="76">
        <v>3</v>
      </c>
      <c r="Y81" s="125">
        <f t="shared" si="18"/>
        <v>5</v>
      </c>
      <c r="Z81" s="74" t="s">
        <v>80</v>
      </c>
      <c r="AA81" s="74">
        <f>IF(AND(Z81=Escalas!$B$6),Escalas!$G$6,IF(AND(Z81=Escalas!$B$7),Escalas!$G$7,IF(AND(Z81=Escalas!$B$8),Escalas!$G$8,IF(AND(Z81=Escalas!$B$9),Escalas!$G$9,IF(AND(Z81=Escalas!$B$10),Escalas!$G$10)))))</f>
        <v>1</v>
      </c>
      <c r="AB81" s="74" t="s">
        <v>9</v>
      </c>
      <c r="AC81" s="74">
        <f>IF(AND(AB81=Escalas!$B$16),Escalas!$G$16,IF(AND(AB81=Escalas!$B$17),Escalas!$G$17,IF(AND(AB81=Escalas!$B$18),Escalas!$G$18,IF(AND(AB81=Escalas!$B$19),Escalas!$G$19,IF(AND(AB81=Escalas!$B$20),Escalas!$G$20)))))</f>
        <v>5</v>
      </c>
      <c r="AD81" s="76">
        <f t="shared" si="19"/>
        <v>5</v>
      </c>
      <c r="AE81" s="76" t="str">
        <f>+IF(AND(AD81&gt;=15,AD81&lt;=25),Escalas!$S$6,IF(AND(AD81&gt;=10,AD81&lt;=12),Escalas!$S$7,IF(AND(AD81&gt;=5,AD81&lt;=9),Escalas!$S$8,IF(AND(AD81&gt;=3,AD81&lt;=4),Escalas!$S$9,IF(AND(AD81&gt;=1,AD81&lt;=2),Escalas!$S$10)))))</f>
        <v>Moderado</v>
      </c>
      <c r="AF81" s="78" t="s">
        <v>216</v>
      </c>
      <c r="AG81" s="80"/>
      <c r="AH81" s="113"/>
      <c r="AI81" s="113"/>
    </row>
    <row r="82" spans="1:35" s="72" customFormat="1" ht="132" customHeight="1" x14ac:dyDescent="0.2">
      <c r="A82" s="126"/>
      <c r="B82" s="126"/>
      <c r="C82" s="124" t="s">
        <v>456</v>
      </c>
      <c r="D82" s="124" t="s">
        <v>455</v>
      </c>
      <c r="E82" s="74" t="s">
        <v>39</v>
      </c>
      <c r="F82" s="74">
        <f>IF(AND(E82=Escalas!$B$6),Escalas!$G$6,IF(AND(E82=Escalas!$B$7),Escalas!$G$7,IF(AND(E82=Escalas!$B$8),Escalas!$G$8,IF(AND(E82=Escalas!$B$9),Escalas!$G$9,IF(AND(E82=Escalas!$B$10),Escalas!$G$10)))))</f>
        <v>3</v>
      </c>
      <c r="G82" s="74" t="s">
        <v>9</v>
      </c>
      <c r="H82" s="74">
        <f>IF(AND(G82=Escalas!$B$16),Escalas!$G$16,IF(AND(G82=Escalas!$B$17),Escalas!$G$17,IF(AND(G82=Escalas!$B$18),Escalas!$G$18,IF(AND(G82=Escalas!$B$19),Escalas!$G$19,IF(AND(G82=Escalas!$B$20),Escalas!$G$20)))))</f>
        <v>5</v>
      </c>
      <c r="I82" s="76">
        <f t="shared" si="4"/>
        <v>15</v>
      </c>
      <c r="J82" s="76" t="str">
        <f>+IF(AND(I82&gt;=15,I82&lt;=25),Escalas!$S$6,IF(AND(I82&gt;=10,I82&lt;=12),Escalas!$S$7,IF(AND(I82&gt;=5,I82&lt;=9),Escalas!$S$8,IF(AND(I82&gt;=3,I82&lt;=4),Escalas!$S$9,IF(AND(I82&gt;=1,G&lt;=2),Escalas!$S$10)))))</f>
        <v>Inaceptable</v>
      </c>
      <c r="K82" s="76" t="s">
        <v>6</v>
      </c>
      <c r="L82" s="76" t="str">
        <f>+IF(AND(J82=Escalas!$B$28,K82=Escalas!$C$28),Escalas!$D$28,IF(AND(J82=Escalas!$B$29,K82=Escalas!$C$28),Escalas!$D$28,IF(AND(J82=Escalas!$B$30,K82=Escalas!$C$28),Escalas!$D$28,IF(AND(J82=Escalas!$B$31,K82=Escalas!$C$31),Escalas!$D$28,IF(AND(J82=Escalas!$B$32,K82=Escalas!$C$32),Escalas!$D$32,IF(AND(J82=Escalas!$B$33,K82=Escalas!$C$33),Escalas!$D$32,IF(AND(J82=Escalas!$B$34,K82=Escalas!$C$33),Escalas!$D$32,IF(AND(J82=Escalas!$B$35,K82=Escalas!$C$33),Escalas!$D$32,IF(AND(J82=Escalas!$B$36,K82=Escalas!$C$36),Escalas!$D$32,IF(AND(J82=Escalas!$B$37,K82=Escalas!$C$37),Escalas!$D$37,IF(AND(J82=Escalas!$B$38,K82=Escalas!$C$38),Escalas!$D$37,IF(AND(J82=Escalas!$B$39,K82=Escalas!$C$39),Escalas!$D$37,IF(AND(J82=Escalas!$B$40,K82=Escalas!$C$39),Escalas!$D$37,IF(AND(J82=Escalas!$B$41,K82=Escalas!$C$39),Escalas!$D$37,IF(AND(J82=Escalas!$B$42,K82=Escalas!$C$39),Escalas!$D$37)))))))))))))))</f>
        <v>I</v>
      </c>
      <c r="M82" s="76" t="s">
        <v>207</v>
      </c>
      <c r="N82" s="76">
        <v>1</v>
      </c>
      <c r="O82" s="76">
        <v>2</v>
      </c>
      <c r="P82" s="76">
        <v>1</v>
      </c>
      <c r="Q82" s="76">
        <v>1</v>
      </c>
      <c r="R82" s="76">
        <v>1</v>
      </c>
      <c r="S82" s="76">
        <v>1</v>
      </c>
      <c r="T82" s="76">
        <v>1</v>
      </c>
      <c r="U82" s="76">
        <v>1</v>
      </c>
      <c r="V82" s="125">
        <f t="shared" si="5"/>
        <v>9</v>
      </c>
      <c r="W82" s="76">
        <v>2</v>
      </c>
      <c r="X82" s="76">
        <v>3</v>
      </c>
      <c r="Y82" s="125">
        <f t="shared" si="6"/>
        <v>5</v>
      </c>
      <c r="Z82" s="74" t="s">
        <v>80</v>
      </c>
      <c r="AA82" s="74">
        <f>IF(AND(Z82=Escalas!$B$6),Escalas!$G$6,IF(AND(Z82=Escalas!$B$7),Escalas!$G$7,IF(AND(Z82=Escalas!$B$8),Escalas!$G$8,IF(AND(Z82=Escalas!$B$9),Escalas!$G$9,IF(AND(Z82=Escalas!$B$10),Escalas!$G$10)))))</f>
        <v>1</v>
      </c>
      <c r="AB82" s="74" t="s">
        <v>9</v>
      </c>
      <c r="AC82" s="74">
        <f>IF(AND(AB82=Escalas!$B$16),Escalas!$G$16,IF(AND(AB82=Escalas!$B$17),Escalas!$G$17,IF(AND(AB82=Escalas!$B$18),Escalas!$G$18,IF(AND(AB82=Escalas!$B$19),Escalas!$G$19,IF(AND(AB82=Escalas!$B$20),Escalas!$G$20)))))</f>
        <v>5</v>
      </c>
      <c r="AD82" s="76">
        <f t="shared" si="7"/>
        <v>5</v>
      </c>
      <c r="AE82" s="76" t="str">
        <f>+IF(AND(AD82&gt;=15,AD82&lt;=25),Escalas!$S$6,IF(AND(AD82&gt;=10,AD82&lt;=12),Escalas!$S$7,IF(AND(AD82&gt;=5,AD82&lt;=9),Escalas!$S$8,IF(AND(AD82&gt;=3,AD82&lt;=4),Escalas!$S$9,IF(AND(AD82&gt;=1,AD82&lt;=2),Escalas!$S$10)))))</f>
        <v>Moderado</v>
      </c>
      <c r="AF82" s="78" t="s">
        <v>216</v>
      </c>
      <c r="AG82" s="80" t="s">
        <v>392</v>
      </c>
      <c r="AH82" s="127" t="s">
        <v>393</v>
      </c>
      <c r="AI82" s="127"/>
    </row>
    <row r="83" spans="1:35" s="72" customFormat="1" ht="33" customHeight="1" x14ac:dyDescent="0.2">
      <c r="A83" s="126" t="s">
        <v>394</v>
      </c>
      <c r="B83" s="126" t="s">
        <v>395</v>
      </c>
      <c r="C83" s="73" t="s">
        <v>396</v>
      </c>
      <c r="D83" s="73" t="s">
        <v>397</v>
      </c>
      <c r="E83" s="122" t="s">
        <v>80</v>
      </c>
      <c r="F83" s="122">
        <f>IF(AND(E83=Escalas!$B$6),Escalas!$G$6,IF(AND(E83=Escalas!$B$7),Escalas!$G$7,IF(AND(E83=Escalas!$B$8),Escalas!$G$8,IF(AND(E83=Escalas!$B$9),Escalas!$G$9,IF(AND(E83=Escalas!$B$10),Escalas!$G$10)))))</f>
        <v>1</v>
      </c>
      <c r="G83" s="122" t="s">
        <v>9</v>
      </c>
      <c r="H83" s="122">
        <f>IF(AND(G83=Escalas!$B$16),Escalas!$G$16,IF(AND(G83=Escalas!$B$17),Escalas!$G$17,IF(AND(G83=Escalas!$B$18),Escalas!$G$18,IF(AND(G83=Escalas!$B$19),Escalas!$G$19,IF(AND(G83=Escalas!$B$20),Escalas!$G$20)))))</f>
        <v>5</v>
      </c>
      <c r="I83" s="75">
        <f t="shared" si="4"/>
        <v>5</v>
      </c>
      <c r="J83" s="75" t="str">
        <f>+IF(AND(I83&gt;=15,I83&lt;=25),Escalas!$S$6,IF(AND(I83&gt;=10,I83&lt;=12),Escalas!$S$7,IF(AND(I83&gt;=5,I83&lt;=9),Escalas!$S$8,IF(AND(I83&gt;=3,I83&lt;=4),Escalas!$S$9,IF(AND(I83&gt;=1,G&lt;=2),Escalas!$S$10)))))</f>
        <v>Moderado</v>
      </c>
      <c r="K83" s="75" t="s">
        <v>8</v>
      </c>
      <c r="L83" s="75" t="str">
        <f>+IF(AND(J83=Escalas!$B$28,K83=Escalas!$C$28),Escalas!$D$28,IF(AND(J83=Escalas!$B$29,K83=Escalas!$C$28),Escalas!$D$28,IF(AND(J83=Escalas!$B$30,K83=Escalas!$C$28),Escalas!$D$28,IF(AND(J83=Escalas!$B$31,K83=Escalas!$C$31),Escalas!$D$28,IF(AND(J83=Escalas!$B$32,K83=Escalas!$C$32),Escalas!$D$32,IF(AND(J83=Escalas!$B$33,K83=Escalas!$C$33),Escalas!$D$32,IF(AND(J83=Escalas!$B$34,K83=Escalas!$C$33),Escalas!$D$32,IF(AND(J83=Escalas!$B$35,K83=Escalas!$C$33),Escalas!$D$32,IF(AND(J83=Escalas!$B$36,K83=Escalas!$C$36),Escalas!$D$32,IF(AND(J83=Escalas!$B$37,K83=Escalas!$C$37),Escalas!$D$37,IF(AND(J83=Escalas!$B$38,K83=Escalas!$C$38),Escalas!$D$37,IF(AND(J83=Escalas!$B$39,K83=Escalas!$C$39),Escalas!$D$37,IF(AND(J83=Escalas!$B$40,K83=Escalas!$C$39),Escalas!$D$37,IF(AND(J83=Escalas!$B$41,K83=Escalas!$C$39),Escalas!$D$37,IF(AND(J83=Escalas!$B$42,K83=Escalas!$C$39),Escalas!$D$37)))))))))))))))</f>
        <v>I</v>
      </c>
      <c r="M83" s="114" t="s">
        <v>208</v>
      </c>
      <c r="N83" s="75">
        <v>1</v>
      </c>
      <c r="O83" s="75">
        <v>2</v>
      </c>
      <c r="P83" s="75">
        <v>1</v>
      </c>
      <c r="Q83" s="75">
        <v>1</v>
      </c>
      <c r="R83" s="75">
        <v>1</v>
      </c>
      <c r="S83" s="75">
        <v>1</v>
      </c>
      <c r="T83" s="75">
        <v>1</v>
      </c>
      <c r="U83" s="75">
        <v>1</v>
      </c>
      <c r="V83" s="77">
        <f t="shared" si="5"/>
        <v>9</v>
      </c>
      <c r="W83" s="75">
        <v>2</v>
      </c>
      <c r="X83" s="75">
        <v>3</v>
      </c>
      <c r="Y83" s="77">
        <f t="shared" si="6"/>
        <v>5</v>
      </c>
      <c r="Z83" s="122" t="s">
        <v>80</v>
      </c>
      <c r="AA83" s="122">
        <f>IF(AND(Z83=Escalas!$B$6),Escalas!$G$6,IF(AND(Z83=Escalas!$B$7),Escalas!$G$7,IF(AND(Z83=Escalas!$B$8),Escalas!$G$8,IF(AND(Z83=Escalas!$B$9),Escalas!$G$9,IF(AND(Z83=Escalas!$B$10),Escalas!$G$10)))))</f>
        <v>1</v>
      </c>
      <c r="AB83" s="122" t="s">
        <v>93</v>
      </c>
      <c r="AC83" s="122">
        <f>IF(AND(AB83=Escalas!$B$16),Escalas!$G$16,IF(AND(AB83=Escalas!$B$17),Escalas!$G$17,IF(AND(AB83=Escalas!$B$18),Escalas!$G$18,IF(AND(AB83=Escalas!$B$19),Escalas!$G$19,IF(AND(AB83=Escalas!$B$20),Escalas!$G$20)))))</f>
        <v>4</v>
      </c>
      <c r="AD83" s="75">
        <f t="shared" si="7"/>
        <v>4</v>
      </c>
      <c r="AE83" s="75" t="str">
        <f>+IF(AND(AD83&gt;=15,AD83&lt;=25),Escalas!$S$6,IF(AND(AD83&gt;=10,AD83&lt;=12),Escalas!$S$7,IF(AND(AD83&gt;=5,AD83&lt;=9),Escalas!$S$8,IF(AND(AD83&gt;=3,AD83&lt;=4),Escalas!$S$9,IF(AND(AD83&gt;=1,AD83&lt;=2),Escalas!$S$10)))))</f>
        <v xml:space="preserve">Tolerable </v>
      </c>
      <c r="AF83" s="123" t="s">
        <v>216</v>
      </c>
      <c r="AG83" s="80" t="s">
        <v>398</v>
      </c>
      <c r="AH83" s="127" t="s">
        <v>399</v>
      </c>
      <c r="AI83" s="127"/>
    </row>
    <row r="84" spans="1:35" s="72" customFormat="1" ht="33" customHeight="1" x14ac:dyDescent="0.2">
      <c r="A84" s="126"/>
      <c r="B84" s="126"/>
      <c r="C84" s="73" t="s">
        <v>400</v>
      </c>
      <c r="D84" s="73" t="s">
        <v>397</v>
      </c>
      <c r="E84" s="122" t="s">
        <v>39</v>
      </c>
      <c r="F84" s="122">
        <f>IF(AND(E84=Escalas!$B$6),Escalas!$G$6,IF(AND(E84=Escalas!$B$7),Escalas!$G$7,IF(AND(E84=Escalas!$B$8),Escalas!$G$8,IF(AND(E84=Escalas!$B$9),Escalas!$G$9,IF(AND(E84=Escalas!$B$10),Escalas!$G$10)))))</f>
        <v>3</v>
      </c>
      <c r="G84" s="122" t="s">
        <v>9</v>
      </c>
      <c r="H84" s="122">
        <f>IF(AND(G84=Escalas!$B$16),Escalas!$G$16,IF(AND(G84=Escalas!$B$17),Escalas!$G$17,IF(AND(G84=Escalas!$B$18),Escalas!$G$18,IF(AND(G84=Escalas!$B$19),Escalas!$G$19,IF(AND(G84=Escalas!$B$20),Escalas!$G$20)))))</f>
        <v>5</v>
      </c>
      <c r="I84" s="75">
        <f t="shared" si="4"/>
        <v>15</v>
      </c>
      <c r="J84" s="75" t="str">
        <f>+IF(AND(I84&gt;=15,I84&lt;=25),Escalas!$S$6,IF(AND(I84&gt;=10,I84&lt;=12),Escalas!$S$7,IF(AND(I84&gt;=5,I84&lt;=9),Escalas!$S$8,IF(AND(I84&gt;=3,I84&lt;=4),Escalas!$S$9,IF(AND(I84&gt;=1,G&lt;=2),Escalas!$S$10)))))</f>
        <v>Inaceptable</v>
      </c>
      <c r="K84" s="75" t="s">
        <v>6</v>
      </c>
      <c r="L84" s="75" t="str">
        <f>+IF(AND(J84=Escalas!$B$28,K84=Escalas!$C$28),Escalas!$D$28,IF(AND(J84=Escalas!$B$29,K84=Escalas!$C$28),Escalas!$D$28,IF(AND(J84=Escalas!$B$30,K84=Escalas!$C$28),Escalas!$D$28,IF(AND(J84=Escalas!$B$31,K84=Escalas!$C$31),Escalas!$D$28,IF(AND(J84=Escalas!$B$32,K84=Escalas!$C$32),Escalas!$D$32,IF(AND(J84=Escalas!$B$33,K84=Escalas!$C$33),Escalas!$D$32,IF(AND(J84=Escalas!$B$34,K84=Escalas!$C$33),Escalas!$D$32,IF(AND(J84=Escalas!$B$35,K84=Escalas!$C$33),Escalas!$D$32,IF(AND(J84=Escalas!$B$36,K84=Escalas!$C$36),Escalas!$D$32,IF(AND(J84=Escalas!$B$37,K84=Escalas!$C$37),Escalas!$D$37,IF(AND(J84=Escalas!$B$38,K84=Escalas!$C$38),Escalas!$D$37,IF(AND(J84=Escalas!$B$39,K84=Escalas!$C$39),Escalas!$D$37,IF(AND(J84=Escalas!$B$40,K84=Escalas!$C$39),Escalas!$D$37,IF(AND(J84=Escalas!$B$41,K84=Escalas!$C$39),Escalas!$D$37,IF(AND(J84=Escalas!$B$42,K84=Escalas!$C$39),Escalas!$D$37)))))))))))))))</f>
        <v>I</v>
      </c>
      <c r="M84" s="114" t="s">
        <v>208</v>
      </c>
      <c r="N84" s="75">
        <v>1</v>
      </c>
      <c r="O84" s="75">
        <v>2</v>
      </c>
      <c r="P84" s="75">
        <v>1</v>
      </c>
      <c r="Q84" s="75">
        <v>1</v>
      </c>
      <c r="R84" s="75">
        <v>1</v>
      </c>
      <c r="S84" s="75">
        <v>1</v>
      </c>
      <c r="T84" s="75">
        <v>1</v>
      </c>
      <c r="U84" s="75">
        <v>1</v>
      </c>
      <c r="V84" s="77">
        <f t="shared" si="5"/>
        <v>9</v>
      </c>
      <c r="W84" s="75">
        <v>2</v>
      </c>
      <c r="X84" s="75">
        <v>3</v>
      </c>
      <c r="Y84" s="77">
        <f t="shared" si="6"/>
        <v>5</v>
      </c>
      <c r="Z84" s="122" t="s">
        <v>80</v>
      </c>
      <c r="AA84" s="122">
        <f>IF(AND(Z84=Escalas!$B$6),Escalas!$G$6,IF(AND(Z84=Escalas!$B$7),Escalas!$G$7,IF(AND(Z84=Escalas!$B$8),Escalas!$G$8,IF(AND(Z84=Escalas!$B$9),Escalas!$G$9,IF(AND(Z84=Escalas!$B$10),Escalas!$G$10)))))</f>
        <v>1</v>
      </c>
      <c r="AB84" s="122" t="s">
        <v>93</v>
      </c>
      <c r="AC84" s="122">
        <f>IF(AND(AB84=Escalas!$B$16),Escalas!$G$16,IF(AND(AB84=Escalas!$B$17),Escalas!$G$17,IF(AND(AB84=Escalas!$B$18),Escalas!$G$18,IF(AND(AB84=Escalas!$B$19),Escalas!$G$19,IF(AND(AB84=Escalas!$B$20),Escalas!$G$20)))))</f>
        <v>4</v>
      </c>
      <c r="AD84" s="75">
        <f t="shared" si="7"/>
        <v>4</v>
      </c>
      <c r="AE84" s="75" t="str">
        <f>+IF(AND(AD84&gt;=15,AD84&lt;=25),Escalas!$S$6,IF(AND(AD84&gt;=10,AD84&lt;=12),Escalas!$S$7,IF(AND(AD84&gt;=5,AD84&lt;=9),Escalas!$S$8,IF(AND(AD84&gt;=3,AD84&lt;=4),Escalas!$S$9,IF(AND(AD84&gt;=1,AD84&lt;=2),Escalas!$S$10)))))</f>
        <v xml:space="preserve">Tolerable </v>
      </c>
      <c r="AF84" s="123" t="s">
        <v>216</v>
      </c>
      <c r="AG84" s="80" t="s">
        <v>401</v>
      </c>
      <c r="AH84" s="127" t="s">
        <v>402</v>
      </c>
      <c r="AI84" s="127"/>
    </row>
    <row r="85" spans="1:35" s="72" customFormat="1" ht="45.75" customHeight="1" x14ac:dyDescent="0.2">
      <c r="A85" s="126"/>
      <c r="B85" s="126"/>
      <c r="C85" s="73" t="s">
        <v>403</v>
      </c>
      <c r="D85" s="73" t="s">
        <v>404</v>
      </c>
      <c r="E85" s="122" t="s">
        <v>39</v>
      </c>
      <c r="F85" s="122">
        <f>IF(AND(E85=Escalas!$B$6),Escalas!$G$6,IF(AND(E85=Escalas!$B$7),Escalas!$G$7,IF(AND(E85=Escalas!$B$8),Escalas!$G$8,IF(AND(E85=Escalas!$B$9),Escalas!$G$9,IF(AND(E85=Escalas!$B$10),Escalas!$G$10)))))</f>
        <v>3</v>
      </c>
      <c r="G85" s="122" t="s">
        <v>9</v>
      </c>
      <c r="H85" s="122">
        <f>IF(AND(G85=Escalas!$B$16),Escalas!$G$16,IF(AND(G85=Escalas!$B$17),Escalas!$G$17,IF(AND(G85=Escalas!$B$18),Escalas!$G$18,IF(AND(G85=Escalas!$B$19),Escalas!$G$19,IF(AND(G85=Escalas!$B$20),Escalas!$G$20)))))</f>
        <v>5</v>
      </c>
      <c r="I85" s="75">
        <f t="shared" si="4"/>
        <v>15</v>
      </c>
      <c r="J85" s="75" t="str">
        <f>+IF(AND(I85&gt;=15,I85&lt;=25),Escalas!$S$6,IF(AND(I85&gt;=10,I85&lt;=12),Escalas!$S$7,IF(AND(I85&gt;=5,I85&lt;=9),Escalas!$S$8,IF(AND(I85&gt;=3,I85&lt;=4),Escalas!$S$9,IF(AND(I85&gt;=1,G&lt;=2),Escalas!$S$10)))))</f>
        <v>Inaceptable</v>
      </c>
      <c r="K85" s="75" t="s">
        <v>4</v>
      </c>
      <c r="L85" s="75" t="str">
        <f>+IF(AND(J85=Escalas!$B$28,K85=Escalas!$C$28),Escalas!$D$28,IF(AND(J85=Escalas!$B$29,K85=Escalas!$C$28),Escalas!$D$28,IF(AND(J85=Escalas!$B$30,K85=Escalas!$C$28),Escalas!$D$28,IF(AND(J85=Escalas!$B$31,K85=Escalas!$C$31),Escalas!$D$28,IF(AND(J85=Escalas!$B$32,K85=Escalas!$C$32),Escalas!$D$32,IF(AND(J85=Escalas!$B$33,K85=Escalas!$C$33),Escalas!$D$32,IF(AND(J85=Escalas!$B$34,K85=Escalas!$C$33),Escalas!$D$32,IF(AND(J85=Escalas!$B$35,K85=Escalas!$C$33),Escalas!$D$32,IF(AND(J85=Escalas!$B$36,K85=Escalas!$C$36),Escalas!$D$32,IF(AND(J85=Escalas!$B$37,K85=Escalas!$C$37),Escalas!$D$37,IF(AND(J85=Escalas!$B$38,K85=Escalas!$C$38),Escalas!$D$37,IF(AND(J85=Escalas!$B$39,K85=Escalas!$C$39),Escalas!$D$37,IF(AND(J85=Escalas!$B$40,K85=Escalas!$C$39),Escalas!$D$37,IF(AND(J85=Escalas!$B$41,K85=Escalas!$C$39),Escalas!$D$37,IF(AND(J85=Escalas!$B$42,K85=Escalas!$C$39),Escalas!$D$37)))))))))))))))</f>
        <v>II</v>
      </c>
      <c r="M85" s="114" t="s">
        <v>208</v>
      </c>
      <c r="N85" s="75">
        <v>1</v>
      </c>
      <c r="O85" s="75">
        <v>2</v>
      </c>
      <c r="P85" s="75">
        <v>1</v>
      </c>
      <c r="Q85" s="75">
        <v>1</v>
      </c>
      <c r="R85" s="75">
        <v>1</v>
      </c>
      <c r="S85" s="75">
        <v>1</v>
      </c>
      <c r="T85" s="75">
        <v>1</v>
      </c>
      <c r="U85" s="75">
        <v>1</v>
      </c>
      <c r="V85" s="77">
        <f t="shared" si="5"/>
        <v>9</v>
      </c>
      <c r="W85" s="75">
        <v>2</v>
      </c>
      <c r="X85" s="75">
        <v>3</v>
      </c>
      <c r="Y85" s="77">
        <f t="shared" si="6"/>
        <v>5</v>
      </c>
      <c r="Z85" s="122" t="s">
        <v>80</v>
      </c>
      <c r="AA85" s="122">
        <f>IF(AND(Z85=Escalas!$B$6),Escalas!$G$6,IF(AND(Z85=Escalas!$B$7),Escalas!$G$7,IF(AND(Z85=Escalas!$B$8),Escalas!$G$8,IF(AND(Z85=Escalas!$B$9),Escalas!$G$9,IF(AND(Z85=Escalas!$B$10),Escalas!$G$10)))))</f>
        <v>1</v>
      </c>
      <c r="AB85" s="122" t="s">
        <v>9</v>
      </c>
      <c r="AC85" s="122">
        <f>IF(AND(AB85=Escalas!$B$16),Escalas!$G$16,IF(AND(AB85=Escalas!$B$17),Escalas!$G$17,IF(AND(AB85=Escalas!$B$18),Escalas!$G$18,IF(AND(AB85=Escalas!$B$19),Escalas!$G$19,IF(AND(AB85=Escalas!$B$20),Escalas!$G$20)))))</f>
        <v>5</v>
      </c>
      <c r="AD85" s="75">
        <f t="shared" si="7"/>
        <v>5</v>
      </c>
      <c r="AE85" s="75" t="str">
        <f>+IF(AND(AD85&gt;=15,AD85&lt;=25),Escalas!$S$6,IF(AND(AD85&gt;=10,AD85&lt;=12),Escalas!$S$7,IF(AND(AD85&gt;=5,AD85&lt;=9),Escalas!$S$8,IF(AND(AD85&gt;=3,AD85&lt;=4),Escalas!$S$9,IF(AND(AD85&gt;=1,AD85&lt;=2),Escalas!$S$10)))))</f>
        <v>Moderado</v>
      </c>
      <c r="AF85" s="123" t="s">
        <v>216</v>
      </c>
      <c r="AG85" s="140" t="s">
        <v>405</v>
      </c>
      <c r="AH85" s="127" t="s">
        <v>406</v>
      </c>
      <c r="AI85" s="127"/>
    </row>
    <row r="86" spans="1:35" s="72" customFormat="1" ht="49.5" customHeight="1" x14ac:dyDescent="0.2">
      <c r="A86" s="126"/>
      <c r="B86" s="126"/>
      <c r="C86" s="73" t="s">
        <v>407</v>
      </c>
      <c r="D86" s="73" t="s">
        <v>408</v>
      </c>
      <c r="E86" s="122" t="s">
        <v>39</v>
      </c>
      <c r="F86" s="122">
        <f>IF(AND(E86=Escalas!$B$6),Escalas!$G$6,IF(AND(E86=Escalas!$B$7),Escalas!$G$7,IF(AND(E86=Escalas!$B$8),Escalas!$G$8,IF(AND(E86=Escalas!$B$9),Escalas!$G$9,IF(AND(E86=Escalas!$B$10),Escalas!$G$10)))))</f>
        <v>3</v>
      </c>
      <c r="G86" s="122" t="s">
        <v>93</v>
      </c>
      <c r="H86" s="122">
        <f>IF(AND(G86=Escalas!$B$16),Escalas!$G$16,IF(AND(G86=Escalas!$B$17),Escalas!$G$17,IF(AND(G86=Escalas!$B$18),Escalas!$G$18,IF(AND(G86=Escalas!$B$19),Escalas!$G$19,IF(AND(G86=Escalas!$B$20),Escalas!$G$20)))))</f>
        <v>4</v>
      </c>
      <c r="I86" s="75">
        <f t="shared" si="4"/>
        <v>12</v>
      </c>
      <c r="J86" s="75" t="str">
        <f>+IF(AND(I86&gt;=15,I86&lt;=25),Escalas!$S$6,IF(AND(I86&gt;=10,I86&lt;=12),Escalas!$S$7,IF(AND(I86&gt;=5,I86&lt;=9),Escalas!$S$8,IF(AND(I86&gt;=3,I86&lt;=4),Escalas!$S$9,IF(AND(I86&gt;=1,G&lt;=2),Escalas!$S$10)))))</f>
        <v xml:space="preserve">Importante </v>
      </c>
      <c r="K86" s="75" t="s">
        <v>6</v>
      </c>
      <c r="L86" s="75" t="str">
        <f>+IF(AND(J86=Escalas!$B$28,K86=Escalas!$C$28),Escalas!$D$28,IF(AND(J86=Escalas!$B$29,K86=Escalas!$C$28),Escalas!$D$28,IF(AND(J86=Escalas!$B$30,K86=Escalas!$C$28),Escalas!$D$28,IF(AND(J86=Escalas!$B$31,K86=Escalas!$C$31),Escalas!$D$28,IF(AND(J86=Escalas!$B$32,K86=Escalas!$C$32),Escalas!$D$32,IF(AND(J86=Escalas!$B$33,K86=Escalas!$C$33),Escalas!$D$32,IF(AND(J86=Escalas!$B$34,K86=Escalas!$C$33),Escalas!$D$32,IF(AND(J86=Escalas!$B$35,K86=Escalas!$C$33),Escalas!$D$32,IF(AND(J86=Escalas!$B$36,K86=Escalas!$C$36),Escalas!$D$32,IF(AND(J86=Escalas!$B$37,K86=Escalas!$C$37),Escalas!$D$37,IF(AND(J86=Escalas!$B$38,K86=Escalas!$C$38),Escalas!$D$37,IF(AND(J86=Escalas!$B$39,K86=Escalas!$C$39),Escalas!$D$37,IF(AND(J86=Escalas!$B$40,K86=Escalas!$C$39),Escalas!$D$37,IF(AND(J86=Escalas!$B$41,K86=Escalas!$C$39),Escalas!$D$37,IF(AND(J86=Escalas!$B$42,K86=Escalas!$C$39),Escalas!$D$37)))))))))))))))</f>
        <v>II</v>
      </c>
      <c r="M86" s="114" t="s">
        <v>178</v>
      </c>
      <c r="N86" s="75">
        <v>1</v>
      </c>
      <c r="O86" s="75">
        <v>1</v>
      </c>
      <c r="P86" s="75">
        <v>1</v>
      </c>
      <c r="Q86" s="75">
        <v>1</v>
      </c>
      <c r="R86" s="75">
        <v>1</v>
      </c>
      <c r="S86" s="75">
        <v>1</v>
      </c>
      <c r="T86" s="75">
        <v>1</v>
      </c>
      <c r="U86" s="75">
        <v>1</v>
      </c>
      <c r="V86" s="77">
        <f t="shared" si="5"/>
        <v>8</v>
      </c>
      <c r="W86" s="75">
        <v>2</v>
      </c>
      <c r="X86" s="75">
        <v>3</v>
      </c>
      <c r="Y86" s="77">
        <f t="shared" si="6"/>
        <v>5</v>
      </c>
      <c r="Z86" s="122" t="s">
        <v>80</v>
      </c>
      <c r="AA86" s="122">
        <f>IF(AND(Z86=Escalas!$B$6),Escalas!$G$6,IF(AND(Z86=Escalas!$B$7),Escalas!$G$7,IF(AND(Z86=Escalas!$B$8),Escalas!$G$8,IF(AND(Z86=Escalas!$B$9),Escalas!$G$9,IF(AND(Z86=Escalas!$B$10),Escalas!$G$10)))))</f>
        <v>1</v>
      </c>
      <c r="AB86" s="122" t="s">
        <v>93</v>
      </c>
      <c r="AC86" s="122">
        <f>IF(AND(AB86=Escalas!$B$16),Escalas!$G$16,IF(AND(AB86=Escalas!$B$17),Escalas!$G$17,IF(AND(AB86=Escalas!$B$18),Escalas!$G$18,IF(AND(AB86=Escalas!$B$19),Escalas!$G$19,IF(AND(AB86=Escalas!$B$20),Escalas!$G$20)))))</f>
        <v>4</v>
      </c>
      <c r="AD86" s="75">
        <f t="shared" si="7"/>
        <v>4</v>
      </c>
      <c r="AE86" s="75" t="str">
        <f>+IF(AND(AD86&gt;=15,AD86&lt;=25),Escalas!$S$6,IF(AND(AD86&gt;=10,AD86&lt;=12),Escalas!$S$7,IF(AND(AD86&gt;=5,AD86&lt;=9),Escalas!$S$8,IF(AND(AD86&gt;=3,AD86&lt;=4),Escalas!$S$9,IF(AND(AD86&gt;=1,AD86&lt;=2),Escalas!$S$10)))))</f>
        <v xml:space="preserve">Tolerable </v>
      </c>
      <c r="AF86" s="123" t="s">
        <v>216</v>
      </c>
      <c r="AG86" s="141"/>
      <c r="AH86" s="127" t="s">
        <v>409</v>
      </c>
      <c r="AI86" s="127"/>
    </row>
    <row r="87" spans="1:35" s="72" customFormat="1" ht="64.5" customHeight="1" x14ac:dyDescent="0.2">
      <c r="A87" s="126"/>
      <c r="B87" s="126"/>
      <c r="C87" s="73" t="s">
        <v>410</v>
      </c>
      <c r="D87" s="73" t="s">
        <v>411</v>
      </c>
      <c r="E87" s="122" t="s">
        <v>39</v>
      </c>
      <c r="F87" s="122">
        <f>IF(AND(E87=Escalas!$B$6),Escalas!$G$6,IF(AND(E87=Escalas!$B$7),Escalas!$G$7,IF(AND(E87=Escalas!$B$8),Escalas!$G$8,IF(AND(E87=Escalas!$B$9),Escalas!$G$9,IF(AND(E87=Escalas!$B$10),Escalas!$G$10)))))</f>
        <v>3</v>
      </c>
      <c r="G87" s="122" t="s">
        <v>9</v>
      </c>
      <c r="H87" s="122">
        <f>IF(AND(G87=Escalas!$B$16),Escalas!$G$16,IF(AND(G87=Escalas!$B$17),Escalas!$G$17,IF(AND(G87=Escalas!$B$18),Escalas!$G$18,IF(AND(G87=Escalas!$B$19),Escalas!$G$19,IF(AND(G87=Escalas!$B$20),Escalas!$G$20)))))</f>
        <v>5</v>
      </c>
      <c r="I87" s="75">
        <f t="shared" si="4"/>
        <v>15</v>
      </c>
      <c r="J87" s="75" t="str">
        <f>+IF(AND(I87&gt;=15,I87&lt;=25),Escalas!$S$6,IF(AND(I87&gt;=10,I87&lt;=12),Escalas!$S$7,IF(AND(I87&gt;=5,I87&lt;=9),Escalas!$S$8,IF(AND(I87&gt;=3,I87&lt;=4),Escalas!$S$9,IF(AND(I87&gt;=1,G&lt;=2),Escalas!$S$10)))))</f>
        <v>Inaceptable</v>
      </c>
      <c r="K87" s="75" t="s">
        <v>4</v>
      </c>
      <c r="L87" s="75" t="str">
        <f>+IF(AND(J87=Escalas!$B$28,K87=Escalas!$C$28),Escalas!$D$28,IF(AND(J87=Escalas!$B$29,K87=Escalas!$C$28),Escalas!$D$28,IF(AND(J87=Escalas!$B$30,K87=Escalas!$C$28),Escalas!$D$28,IF(AND(J87=Escalas!$B$31,K87=Escalas!$C$31),Escalas!$D$28,IF(AND(J87=Escalas!$B$32,K87=Escalas!$C$32),Escalas!$D$32,IF(AND(J87=Escalas!$B$33,K87=Escalas!$C$33),Escalas!$D$32,IF(AND(J87=Escalas!$B$34,K87=Escalas!$C$33),Escalas!$D$32,IF(AND(J87=Escalas!$B$35,K87=Escalas!$C$33),Escalas!$D$32,IF(AND(J87=Escalas!$B$36,K87=Escalas!$C$36),Escalas!$D$32,IF(AND(J87=Escalas!$B$37,K87=Escalas!$C$37),Escalas!$D$37,IF(AND(J87=Escalas!$B$38,K87=Escalas!$C$38),Escalas!$D$37,IF(AND(J87=Escalas!$B$39,K87=Escalas!$C$39),Escalas!$D$37,IF(AND(J87=Escalas!$B$40,K87=Escalas!$C$39),Escalas!$D$37,IF(AND(J87=Escalas!$B$41,K87=Escalas!$C$39),Escalas!$D$37,IF(AND(J87=Escalas!$B$42,K87=Escalas!$C$39),Escalas!$D$37)))))))))))))))</f>
        <v>II</v>
      </c>
      <c r="M87" s="114" t="s">
        <v>199</v>
      </c>
      <c r="N87" s="75">
        <v>1</v>
      </c>
      <c r="O87" s="75">
        <v>2</v>
      </c>
      <c r="P87" s="75">
        <v>1</v>
      </c>
      <c r="Q87" s="75">
        <v>1</v>
      </c>
      <c r="R87" s="75">
        <v>1</v>
      </c>
      <c r="S87" s="75">
        <v>1</v>
      </c>
      <c r="T87" s="75">
        <v>1</v>
      </c>
      <c r="U87" s="75">
        <v>1</v>
      </c>
      <c r="V87" s="77">
        <f t="shared" si="5"/>
        <v>9</v>
      </c>
      <c r="W87" s="75">
        <v>2</v>
      </c>
      <c r="X87" s="75">
        <v>3</v>
      </c>
      <c r="Y87" s="77">
        <f t="shared" si="6"/>
        <v>5</v>
      </c>
      <c r="Z87" s="122" t="s">
        <v>80</v>
      </c>
      <c r="AA87" s="122">
        <f>IF(AND(Z87=Escalas!$B$6),Escalas!$G$6,IF(AND(Z87=Escalas!$B$7),Escalas!$G$7,IF(AND(Z87=Escalas!$B$8),Escalas!$G$8,IF(AND(Z87=Escalas!$B$9),Escalas!$G$9,IF(AND(Z87=Escalas!$B$10),Escalas!$G$10)))))</f>
        <v>1</v>
      </c>
      <c r="AB87" s="122" t="s">
        <v>93</v>
      </c>
      <c r="AC87" s="122">
        <f>IF(AND(AB87=Escalas!$B$16),Escalas!$G$16,IF(AND(AB87=Escalas!$B$17),Escalas!$G$17,IF(AND(AB87=Escalas!$B$18),Escalas!$G$18,IF(AND(AB87=Escalas!$B$19),Escalas!$G$19,IF(AND(AB87=Escalas!$B$20),Escalas!$G$20)))))</f>
        <v>4</v>
      </c>
      <c r="AD87" s="75">
        <f t="shared" si="7"/>
        <v>4</v>
      </c>
      <c r="AE87" s="75" t="str">
        <f>+IF(AND(AD87&gt;=15,AD87&lt;=25),Escalas!$S$6,IF(AND(AD87&gt;=10,AD87&lt;=12),Escalas!$S$7,IF(AND(AD87&gt;=5,AD87&lt;=9),Escalas!$S$8,IF(AND(AD87&gt;=3,AD87&lt;=4),Escalas!$S$9,IF(AND(AD87&gt;=1,AD87&lt;=2),Escalas!$S$10)))))</f>
        <v xml:space="preserve">Tolerable </v>
      </c>
      <c r="AF87" s="123" t="s">
        <v>216</v>
      </c>
      <c r="AG87" s="140" t="s">
        <v>412</v>
      </c>
      <c r="AH87" s="136" t="s">
        <v>442</v>
      </c>
      <c r="AI87" s="136"/>
    </row>
    <row r="88" spans="1:35" s="72" customFormat="1" ht="69" customHeight="1" x14ac:dyDescent="0.2">
      <c r="A88" s="126"/>
      <c r="B88" s="126"/>
      <c r="C88" s="73" t="s">
        <v>443</v>
      </c>
      <c r="D88" s="73" t="s">
        <v>413</v>
      </c>
      <c r="E88" s="122" t="s">
        <v>39</v>
      </c>
      <c r="F88" s="122">
        <f>IF(AND(E88=Escalas!$B$6),Escalas!$G$6,IF(AND(E88=Escalas!$B$7),Escalas!$G$7,IF(AND(E88=Escalas!$B$8),Escalas!$G$8,IF(AND(E88=Escalas!$B$9),Escalas!$G$9,IF(AND(E88=Escalas!$B$10),Escalas!$G$10)))))</f>
        <v>3</v>
      </c>
      <c r="G88" s="122" t="s">
        <v>9</v>
      </c>
      <c r="H88" s="122">
        <f>IF(AND(G88=Escalas!$B$16),Escalas!$G$16,IF(AND(G88=Escalas!$B$17),Escalas!$G$17,IF(AND(G88=Escalas!$B$18),Escalas!$G$18,IF(AND(G88=Escalas!$B$19),Escalas!$G$19,IF(AND(G88=Escalas!$B$20),Escalas!$G$20)))))</f>
        <v>5</v>
      </c>
      <c r="I88" s="75">
        <f t="shared" si="4"/>
        <v>15</v>
      </c>
      <c r="J88" s="75" t="str">
        <f>+IF(AND(I88&gt;=15,I88&lt;=25),Escalas!$S$6,IF(AND(I88&gt;=10,I88&lt;=12),Escalas!$S$7,IF(AND(I88&gt;=5,I88&lt;=9),Escalas!$S$8,IF(AND(I88&gt;=3,I88&lt;=4),Escalas!$S$9,IF(AND(I88&gt;=1,G&lt;=2),Escalas!$S$10)))))</f>
        <v>Inaceptable</v>
      </c>
      <c r="K88" s="75" t="s">
        <v>4</v>
      </c>
      <c r="L88" s="75" t="str">
        <f>+IF(AND(J88=Escalas!$B$28,K88=Escalas!$C$28),Escalas!$D$28,IF(AND(J88=Escalas!$B$29,K88=Escalas!$C$28),Escalas!$D$28,IF(AND(J88=Escalas!$B$30,K88=Escalas!$C$28),Escalas!$D$28,IF(AND(J88=Escalas!$B$31,K88=Escalas!$C$31),Escalas!$D$28,IF(AND(J88=Escalas!$B$32,K88=Escalas!$C$32),Escalas!$D$32,IF(AND(J88=Escalas!$B$33,K88=Escalas!$C$33),Escalas!$D$32,IF(AND(J88=Escalas!$B$34,K88=Escalas!$C$33),Escalas!$D$32,IF(AND(J88=Escalas!$B$35,K88=Escalas!$C$33),Escalas!$D$32,IF(AND(J88=Escalas!$B$36,K88=Escalas!$C$36),Escalas!$D$32,IF(AND(J88=Escalas!$B$37,K88=Escalas!$C$37),Escalas!$D$37,IF(AND(J88=Escalas!$B$38,K88=Escalas!$C$38),Escalas!$D$37,IF(AND(J88=Escalas!$B$39,K88=Escalas!$C$39),Escalas!$D$37,IF(AND(J88=Escalas!$B$40,K88=Escalas!$C$39),Escalas!$D$37,IF(AND(J88=Escalas!$B$41,K88=Escalas!$C$39),Escalas!$D$37,IF(AND(J88=Escalas!$B$42,K88=Escalas!$C$39),Escalas!$D$37)))))))))))))))</f>
        <v>II</v>
      </c>
      <c r="M88" s="114" t="s">
        <v>209</v>
      </c>
      <c r="N88" s="75">
        <v>1</v>
      </c>
      <c r="O88" s="75">
        <v>3</v>
      </c>
      <c r="P88" s="75">
        <v>3</v>
      </c>
      <c r="Q88" s="75">
        <v>1</v>
      </c>
      <c r="R88" s="75">
        <v>1</v>
      </c>
      <c r="S88" s="75">
        <v>1</v>
      </c>
      <c r="T88" s="75">
        <v>1</v>
      </c>
      <c r="U88" s="75">
        <v>1</v>
      </c>
      <c r="V88" s="77">
        <f t="shared" si="5"/>
        <v>12</v>
      </c>
      <c r="W88" s="75">
        <v>2</v>
      </c>
      <c r="X88" s="75">
        <v>3</v>
      </c>
      <c r="Y88" s="77">
        <f t="shared" si="6"/>
        <v>5</v>
      </c>
      <c r="Z88" s="122" t="s">
        <v>80</v>
      </c>
      <c r="AA88" s="122">
        <f>IF(AND(Z88=Escalas!$B$6),Escalas!$G$6,IF(AND(Z88=Escalas!$B$7),Escalas!$G$7,IF(AND(Z88=Escalas!$B$8),Escalas!$G$8,IF(AND(Z88=Escalas!$B$9),Escalas!$G$9,IF(AND(Z88=Escalas!$B$10),Escalas!$G$10)))))</f>
        <v>1</v>
      </c>
      <c r="AB88" s="122" t="s">
        <v>9</v>
      </c>
      <c r="AC88" s="122">
        <f>IF(AND(AB88=Escalas!$B$16),Escalas!$G$16,IF(AND(AB88=Escalas!$B$17),Escalas!$G$17,IF(AND(AB88=Escalas!$B$18),Escalas!$G$18,IF(AND(AB88=Escalas!$B$19),Escalas!$G$19,IF(AND(AB88=Escalas!$B$20),Escalas!$G$20)))))</f>
        <v>5</v>
      </c>
      <c r="AD88" s="75">
        <f t="shared" si="7"/>
        <v>5</v>
      </c>
      <c r="AE88" s="75" t="str">
        <f>+IF(AND(AD88&gt;=15,AD88&lt;=25),Escalas!$S$6,IF(AND(AD88&gt;=10,AD88&lt;=12),Escalas!$S$7,IF(AND(AD88&gt;=5,AD88&lt;=9),Escalas!$S$8,IF(AND(AD88&gt;=3,AD88&lt;=4),Escalas!$S$9,IF(AND(AD88&gt;=1,AD88&lt;=2),Escalas!$S$10)))))</f>
        <v>Moderado</v>
      </c>
      <c r="AF88" s="123" t="s">
        <v>216</v>
      </c>
      <c r="AG88" s="142"/>
      <c r="AH88" s="127" t="s">
        <v>414</v>
      </c>
      <c r="AI88" s="127"/>
    </row>
    <row r="89" spans="1:35" s="72" customFormat="1" ht="49.5" customHeight="1" x14ac:dyDescent="0.2">
      <c r="A89" s="126"/>
      <c r="B89" s="126"/>
      <c r="C89" s="73" t="s">
        <v>415</v>
      </c>
      <c r="D89" s="73" t="s">
        <v>416</v>
      </c>
      <c r="E89" s="122" t="s">
        <v>39</v>
      </c>
      <c r="F89" s="122">
        <f>IF(AND(E89=Escalas!$B$6),Escalas!$G$6,IF(AND(E89=Escalas!$B$7),Escalas!$G$7,IF(AND(E89=Escalas!$B$8),Escalas!$G$8,IF(AND(E89=Escalas!$B$9),Escalas!$G$9,IF(AND(E89=Escalas!$B$10),Escalas!$G$10)))))</f>
        <v>3</v>
      </c>
      <c r="G89" s="122" t="s">
        <v>93</v>
      </c>
      <c r="H89" s="122">
        <f>IF(AND(G89=Escalas!$B$16),Escalas!$G$16,IF(AND(G89=Escalas!$B$17),Escalas!$G$17,IF(AND(G89=Escalas!$B$18),Escalas!$G$18,IF(AND(G89=Escalas!$B$19),Escalas!$G$19,IF(AND(G89=Escalas!$B$20),Escalas!$G$20)))))</f>
        <v>4</v>
      </c>
      <c r="I89" s="75">
        <f t="shared" si="4"/>
        <v>12</v>
      </c>
      <c r="J89" s="75" t="str">
        <f>+IF(AND(I89&gt;=15,I89&lt;=25),Escalas!$S$6,IF(AND(I89&gt;=10,I89&lt;=12),Escalas!$S$7,IF(AND(I89&gt;=5,I89&lt;=9),Escalas!$S$8,IF(AND(I89&gt;=3,I89&lt;=4),Escalas!$S$9,IF(AND(I89&gt;=1,G&lt;=2),Escalas!$S$10)))))</f>
        <v xml:space="preserve">Importante </v>
      </c>
      <c r="K89" s="75" t="s">
        <v>4</v>
      </c>
      <c r="L89" s="75" t="str">
        <f>+IF(AND(J89=Escalas!$B$28,K89=Escalas!$C$28),Escalas!$D$28,IF(AND(J89=Escalas!$B$29,K89=Escalas!$C$28),Escalas!$D$28,IF(AND(J89=Escalas!$B$30,K89=Escalas!$C$28),Escalas!$D$28,IF(AND(J89=Escalas!$B$31,K89=Escalas!$C$31),Escalas!$D$28,IF(AND(J89=Escalas!$B$32,K89=Escalas!$C$32),Escalas!$D$32,IF(AND(J89=Escalas!$B$33,K89=Escalas!$C$33),Escalas!$D$32,IF(AND(J89=Escalas!$B$34,K89=Escalas!$C$33),Escalas!$D$32,IF(AND(J89=Escalas!$B$35,K89=Escalas!$C$33),Escalas!$D$32,IF(AND(J89=Escalas!$B$36,K89=Escalas!$C$36),Escalas!$D$32,IF(AND(J89=Escalas!$B$37,K89=Escalas!$C$37),Escalas!$D$37,IF(AND(J89=Escalas!$B$38,K89=Escalas!$C$38),Escalas!$D$37,IF(AND(J89=Escalas!$B$39,K89=Escalas!$C$39),Escalas!$D$37,IF(AND(J89=Escalas!$B$40,K89=Escalas!$C$39),Escalas!$D$37,IF(AND(J89=Escalas!$B$41,K89=Escalas!$C$39),Escalas!$D$37,IF(AND(J89=Escalas!$B$42,K89=Escalas!$C$39),Escalas!$D$37)))))))))))))))</f>
        <v>III</v>
      </c>
      <c r="M89" s="114" t="s">
        <v>183</v>
      </c>
      <c r="N89" s="75">
        <v>1</v>
      </c>
      <c r="O89" s="75">
        <v>3</v>
      </c>
      <c r="P89" s="75">
        <v>3</v>
      </c>
      <c r="Q89" s="75">
        <v>1</v>
      </c>
      <c r="R89" s="75">
        <v>1</v>
      </c>
      <c r="S89" s="75">
        <v>1</v>
      </c>
      <c r="T89" s="75">
        <v>1</v>
      </c>
      <c r="U89" s="75">
        <v>1</v>
      </c>
      <c r="V89" s="77">
        <f t="shared" si="5"/>
        <v>12</v>
      </c>
      <c r="W89" s="75">
        <v>2</v>
      </c>
      <c r="X89" s="75">
        <v>3</v>
      </c>
      <c r="Y89" s="77">
        <f t="shared" si="6"/>
        <v>5</v>
      </c>
      <c r="Z89" s="122" t="s">
        <v>80</v>
      </c>
      <c r="AA89" s="122">
        <f>IF(AND(Z89=Escalas!$B$6),Escalas!$G$6,IF(AND(Z89=Escalas!$B$7),Escalas!$G$7,IF(AND(Z89=Escalas!$B$8),Escalas!$G$8,IF(AND(Z89=Escalas!$B$9),Escalas!$G$9,IF(AND(Z89=Escalas!$B$10),Escalas!$G$10)))))</f>
        <v>1</v>
      </c>
      <c r="AB89" s="122" t="s">
        <v>93</v>
      </c>
      <c r="AC89" s="122">
        <f>IF(AND(AB89=Escalas!$B$16),Escalas!$G$16,IF(AND(AB89=Escalas!$B$17),Escalas!$G$17,IF(AND(AB89=Escalas!$B$18),Escalas!$G$18,IF(AND(AB89=Escalas!$B$19),Escalas!$G$19,IF(AND(AB89=Escalas!$B$20),Escalas!$G$20)))))</f>
        <v>4</v>
      </c>
      <c r="AD89" s="75">
        <f t="shared" si="7"/>
        <v>4</v>
      </c>
      <c r="AE89" s="75" t="str">
        <f>+IF(AND(AD89&gt;=15,AD89&lt;=25),Escalas!$S$6,IF(AND(AD89&gt;=10,AD89&lt;=12),Escalas!$S$7,IF(AND(AD89&gt;=5,AD89&lt;=9),Escalas!$S$8,IF(AND(AD89&gt;=3,AD89&lt;=4),Escalas!$S$9,IF(AND(AD89&gt;=1,AD89&lt;=2),Escalas!$S$10)))))</f>
        <v xml:space="preserve">Tolerable </v>
      </c>
      <c r="AF89" s="123" t="s">
        <v>216</v>
      </c>
      <c r="AG89" s="142"/>
      <c r="AH89" s="127" t="s">
        <v>417</v>
      </c>
      <c r="AI89" s="127"/>
    </row>
    <row r="90" spans="1:35" s="72" customFormat="1" ht="68.25" customHeight="1" x14ac:dyDescent="0.2">
      <c r="A90" s="126"/>
      <c r="B90" s="126"/>
      <c r="C90" s="73" t="s">
        <v>418</v>
      </c>
      <c r="D90" s="73" t="s">
        <v>419</v>
      </c>
      <c r="E90" s="122" t="s">
        <v>39</v>
      </c>
      <c r="F90" s="122">
        <f>IF(AND(E90=Escalas!$B$6),Escalas!$G$6,IF(AND(E90=Escalas!$B$7),Escalas!$G$7,IF(AND(E90=Escalas!$B$8),Escalas!$G$8,IF(AND(E90=Escalas!$B$9),Escalas!$G$9,IF(AND(E90=Escalas!$B$10),Escalas!$G$10)))))</f>
        <v>3</v>
      </c>
      <c r="G90" s="122" t="s">
        <v>3</v>
      </c>
      <c r="H90" s="122">
        <f>IF(AND(G90=Escalas!$B$16),Escalas!$G$16,IF(AND(G90=Escalas!$B$17),Escalas!$G$17,IF(AND(G90=Escalas!$B$18),Escalas!$G$18,IF(AND(G90=Escalas!$B$19),Escalas!$G$19,IF(AND(G90=Escalas!$B$20),Escalas!$G$20)))))</f>
        <v>3</v>
      </c>
      <c r="I90" s="75">
        <f t="shared" ref="I90:I91" si="20">F90*H90</f>
        <v>9</v>
      </c>
      <c r="J90" s="75" t="str">
        <f>+IF(AND(I90&gt;=15,I90&lt;=25),Escalas!$S$6,IF(AND(I90&gt;=10,I90&lt;=12),Escalas!$S$7,IF(AND(I90&gt;=5,I90&lt;=9),Escalas!$S$8,IF(AND(I90&gt;=3,I90&lt;=4),Escalas!$S$9,IF(AND(I90&gt;=1,G&lt;=2),Escalas!$S$10)))))</f>
        <v>Moderado</v>
      </c>
      <c r="K90" s="75" t="s">
        <v>4</v>
      </c>
      <c r="L90" s="75" t="str">
        <f>+IF(AND(J90=Escalas!$B$28,K90=Escalas!$C$28),Escalas!$D$28,IF(AND(J90=Escalas!$B$29,K90=Escalas!$C$28),Escalas!$D$28,IF(AND(J90=Escalas!$B$30,K90=Escalas!$C$28),Escalas!$D$28,IF(AND(J90=Escalas!$B$31,K90=Escalas!$C$31),Escalas!$D$28,IF(AND(J90=Escalas!$B$32,K90=Escalas!$C$32),Escalas!$D$32,IF(AND(J90=Escalas!$B$33,K90=Escalas!$C$33),Escalas!$D$32,IF(AND(J90=Escalas!$B$34,K90=Escalas!$C$33),Escalas!$D$32,IF(AND(J90=Escalas!$B$35,K90=Escalas!$C$33),Escalas!$D$32,IF(AND(J90=Escalas!$B$36,K90=Escalas!$C$36),Escalas!$D$32,IF(AND(J90=Escalas!$B$37,K90=Escalas!$C$37),Escalas!$D$37,IF(AND(J90=Escalas!$B$38,K90=Escalas!$C$38),Escalas!$D$37,IF(AND(J90=Escalas!$B$39,K90=Escalas!$C$39),Escalas!$D$37,IF(AND(J90=Escalas!$B$40,K90=Escalas!$C$39),Escalas!$D$37,IF(AND(J90=Escalas!$B$41,K90=Escalas!$C$39),Escalas!$D$37,IF(AND(J90=Escalas!$B$42,K90=Escalas!$C$39),Escalas!$D$37)))))))))))))))</f>
        <v>III</v>
      </c>
      <c r="M90" s="114" t="s">
        <v>113</v>
      </c>
      <c r="N90" s="75">
        <v>1</v>
      </c>
      <c r="O90" s="75">
        <v>2</v>
      </c>
      <c r="P90" s="75">
        <v>3</v>
      </c>
      <c r="Q90" s="75">
        <v>1</v>
      </c>
      <c r="R90" s="75">
        <v>1</v>
      </c>
      <c r="S90" s="75">
        <v>1</v>
      </c>
      <c r="T90" s="75">
        <v>1</v>
      </c>
      <c r="U90" s="75">
        <v>1</v>
      </c>
      <c r="V90" s="77">
        <f t="shared" ref="V90:V91" si="21">SUM(N90:U90)</f>
        <v>11</v>
      </c>
      <c r="W90" s="75">
        <v>2</v>
      </c>
      <c r="X90" s="75">
        <v>3</v>
      </c>
      <c r="Y90" s="77">
        <f t="shared" ref="Y90:Y91" si="22">SUM(W90:X90)</f>
        <v>5</v>
      </c>
      <c r="Z90" s="122" t="s">
        <v>80</v>
      </c>
      <c r="AA90" s="122">
        <f>IF(AND(Z90=Escalas!$B$6),Escalas!$G$6,IF(AND(Z90=Escalas!$B$7),Escalas!$G$7,IF(AND(Z90=Escalas!$B$8),Escalas!$G$8,IF(AND(Z90=Escalas!$B$9),Escalas!$G$9,IF(AND(Z90=Escalas!$B$10),Escalas!$G$10)))))</f>
        <v>1</v>
      </c>
      <c r="AB90" s="122" t="s">
        <v>3</v>
      </c>
      <c r="AC90" s="122">
        <f>IF(AND(AB90=Escalas!$B$16),Escalas!$G$16,IF(AND(AB90=Escalas!$B$17),Escalas!$G$17,IF(AND(AB90=Escalas!$B$18),Escalas!$G$18,IF(AND(AB90=Escalas!$B$19),Escalas!$G$19,IF(AND(AB90=Escalas!$B$20),Escalas!$G$20)))))</f>
        <v>3</v>
      </c>
      <c r="AD90" s="75">
        <f t="shared" ref="AD90:AD91" si="23">AA90*AC90</f>
        <v>3</v>
      </c>
      <c r="AE90" s="75" t="str">
        <f>+IF(AND(AD90&gt;=15,AD90&lt;=25),Escalas!$S$6,IF(AND(AD90&gt;=10,AD90&lt;=12),Escalas!$S$7,IF(AND(AD90&gt;=5,AD90&lt;=9),Escalas!$S$8,IF(AND(AD90&gt;=3,AD90&lt;=4),Escalas!$S$9,IF(AND(AD90&gt;=1,AD90&lt;=2),Escalas!$S$10)))))</f>
        <v xml:space="preserve">Tolerable </v>
      </c>
      <c r="AF90" s="123" t="s">
        <v>216</v>
      </c>
      <c r="AG90" s="142"/>
      <c r="AH90" s="127" t="s">
        <v>420</v>
      </c>
      <c r="AI90" s="127"/>
    </row>
    <row r="91" spans="1:35" s="72" customFormat="1" ht="70.5" customHeight="1" x14ac:dyDescent="0.2">
      <c r="A91" s="126"/>
      <c r="B91" s="126"/>
      <c r="C91" s="73" t="s">
        <v>421</v>
      </c>
      <c r="D91" s="73" t="s">
        <v>422</v>
      </c>
      <c r="E91" s="122" t="s">
        <v>39</v>
      </c>
      <c r="F91" s="122">
        <f>IF(AND(E91=Escalas!$B$6),Escalas!$G$6,IF(AND(E91=Escalas!$B$7),Escalas!$G$7,IF(AND(E91=Escalas!$B$8),Escalas!$G$8,IF(AND(E91=Escalas!$B$9),Escalas!$G$9,IF(AND(E91=Escalas!$B$10),Escalas!$G$10)))))</f>
        <v>3</v>
      </c>
      <c r="G91" s="122" t="s">
        <v>93</v>
      </c>
      <c r="H91" s="122">
        <f>IF(AND(G91=Escalas!$B$16),Escalas!$G$16,IF(AND(G91=Escalas!$B$17),Escalas!$G$17,IF(AND(G91=Escalas!$B$18),Escalas!$G$18,IF(AND(G91=Escalas!$B$19),Escalas!$G$19,IF(AND(G91=Escalas!$B$20),Escalas!$G$20)))))</f>
        <v>4</v>
      </c>
      <c r="I91" s="75">
        <f t="shared" si="20"/>
        <v>12</v>
      </c>
      <c r="J91" s="75" t="str">
        <f>+IF(AND(I91&gt;=15,I91&lt;=25),Escalas!$S$6,IF(AND(I91&gt;=10,I91&lt;=12),Escalas!$S$7,IF(AND(I91&gt;=5,I91&lt;=9),Escalas!$S$8,IF(AND(I91&gt;=3,I91&lt;=4),Escalas!$S$9,IF(AND(I91&gt;=1,G&lt;=2),Escalas!$S$10)))))</f>
        <v xml:space="preserve">Importante </v>
      </c>
      <c r="K91" s="75" t="s">
        <v>6</v>
      </c>
      <c r="L91" s="75" t="str">
        <f>+IF(AND(J91=Escalas!$B$28,K91=Escalas!$C$28),Escalas!$D$28,IF(AND(J91=Escalas!$B$29,K91=Escalas!$C$28),Escalas!$D$28,IF(AND(J91=Escalas!$B$30,K91=Escalas!$C$28),Escalas!$D$28,IF(AND(J91=Escalas!$B$31,K91=Escalas!$C$31),Escalas!$D$28,IF(AND(J91=Escalas!$B$32,K91=Escalas!$C$32),Escalas!$D$32,IF(AND(J91=Escalas!$B$33,K91=Escalas!$C$33),Escalas!$D$32,IF(AND(J91=Escalas!$B$34,K91=Escalas!$C$33),Escalas!$D$32,IF(AND(J91=Escalas!$B$35,K91=Escalas!$C$33),Escalas!$D$32,IF(AND(J91=Escalas!$B$36,K91=Escalas!$C$36),Escalas!$D$32,IF(AND(J91=Escalas!$B$37,K91=Escalas!$C$37),Escalas!$D$37,IF(AND(J91=Escalas!$B$38,K91=Escalas!$C$38),Escalas!$D$37,IF(AND(J91=Escalas!$B$39,K91=Escalas!$C$39),Escalas!$D$37,IF(AND(J91=Escalas!$B$40,K91=Escalas!$C$39),Escalas!$D$37,IF(AND(J91=Escalas!$B$41,K91=Escalas!$C$39),Escalas!$D$37,IF(AND(J91=Escalas!$B$42,K91=Escalas!$C$39),Escalas!$D$37)))))))))))))))</f>
        <v>II</v>
      </c>
      <c r="M91" s="114" t="s">
        <v>113</v>
      </c>
      <c r="N91" s="75">
        <v>1</v>
      </c>
      <c r="O91" s="75">
        <v>1</v>
      </c>
      <c r="P91" s="75">
        <v>3</v>
      </c>
      <c r="Q91" s="75">
        <v>1</v>
      </c>
      <c r="R91" s="75">
        <v>1</v>
      </c>
      <c r="S91" s="75">
        <v>1</v>
      </c>
      <c r="T91" s="75">
        <v>1</v>
      </c>
      <c r="U91" s="75">
        <v>1</v>
      </c>
      <c r="V91" s="77">
        <f t="shared" si="21"/>
        <v>10</v>
      </c>
      <c r="W91" s="75">
        <v>2</v>
      </c>
      <c r="X91" s="75">
        <v>3</v>
      </c>
      <c r="Y91" s="77">
        <f t="shared" si="22"/>
        <v>5</v>
      </c>
      <c r="Z91" s="122" t="s">
        <v>80</v>
      </c>
      <c r="AA91" s="122">
        <f>IF(AND(Z91=Escalas!$B$6),Escalas!$G$6,IF(AND(Z91=Escalas!$B$7),Escalas!$G$7,IF(AND(Z91=Escalas!$B$8),Escalas!$G$8,IF(AND(Z91=Escalas!$B$9),Escalas!$G$9,IF(AND(Z91=Escalas!$B$10),Escalas!$G$10)))))</f>
        <v>1</v>
      </c>
      <c r="AB91" s="122" t="s">
        <v>93</v>
      </c>
      <c r="AC91" s="122">
        <f>IF(AND(AB91=Escalas!$B$16),Escalas!$G$16,IF(AND(AB91=Escalas!$B$17),Escalas!$G$17,IF(AND(AB91=Escalas!$B$18),Escalas!$G$18,IF(AND(AB91=Escalas!$B$19),Escalas!$G$19,IF(AND(AB91=Escalas!$B$20),Escalas!$G$20)))))</f>
        <v>4</v>
      </c>
      <c r="AD91" s="75">
        <f t="shared" si="23"/>
        <v>4</v>
      </c>
      <c r="AE91" s="75" t="str">
        <f>+IF(AND(AD91&gt;=15,AD91&lt;=25),Escalas!$S$6,IF(AND(AD91&gt;=10,AD91&lt;=12),Escalas!$S$7,IF(AND(AD91&gt;=5,AD91&lt;=9),Escalas!$S$8,IF(AND(AD91&gt;=3,AD91&lt;=4),Escalas!$S$9,IF(AND(AD91&gt;=1,AD91&lt;=2),Escalas!$S$10)))))</f>
        <v xml:space="preserve">Tolerable </v>
      </c>
      <c r="AF91" s="123" t="s">
        <v>216</v>
      </c>
      <c r="AG91" s="87" t="s">
        <v>56</v>
      </c>
      <c r="AH91" s="127" t="s">
        <v>423</v>
      </c>
      <c r="AI91" s="127"/>
    </row>
    <row r="92" spans="1:35" s="72" customFormat="1" ht="12.75" customHeight="1" x14ac:dyDescent="0.2">
      <c r="A92" s="143" t="s">
        <v>214</v>
      </c>
      <c r="B92" s="144"/>
      <c r="C92" s="144"/>
      <c r="D92" s="88"/>
      <c r="E92" s="89"/>
      <c r="F92" s="89"/>
      <c r="G92" s="89"/>
      <c r="H92" s="89"/>
      <c r="I92" s="89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90"/>
      <c r="AF92" s="91"/>
      <c r="AG92" s="92"/>
      <c r="AH92" s="92"/>
    </row>
    <row r="93" spans="1:35" s="72" customFormat="1" ht="11.25" x14ac:dyDescent="0.2">
      <c r="A93" s="93" t="s">
        <v>210</v>
      </c>
      <c r="B93" s="94"/>
      <c r="C93" s="95"/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7"/>
      <c r="AF93" s="98"/>
      <c r="AG93" s="96"/>
      <c r="AH93" s="96"/>
      <c r="AI93" s="96"/>
    </row>
    <row r="94" spans="1:35" s="72" customFormat="1" ht="11.25" x14ac:dyDescent="0.2">
      <c r="A94" s="99"/>
      <c r="C94" s="100" t="s">
        <v>211</v>
      </c>
      <c r="D94" s="101" t="s">
        <v>212</v>
      </c>
      <c r="E94" s="134" t="s">
        <v>213</v>
      </c>
      <c r="F94" s="134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7"/>
      <c r="AF94" s="98"/>
      <c r="AG94" s="96"/>
      <c r="AH94" s="96"/>
      <c r="AI94" s="96"/>
    </row>
    <row r="95" spans="1:35" s="72" customFormat="1" ht="11.25" x14ac:dyDescent="0.2">
      <c r="A95" s="129" t="s">
        <v>103</v>
      </c>
      <c r="B95" s="129"/>
      <c r="C95" s="102">
        <v>48</v>
      </c>
      <c r="D95" s="102">
        <v>0</v>
      </c>
      <c r="E95" s="135">
        <f>D95-C95</f>
        <v>-48</v>
      </c>
      <c r="F95" s="135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7"/>
      <c r="AF95" s="98"/>
      <c r="AG95" s="96"/>
      <c r="AH95" s="96"/>
      <c r="AI95" s="96"/>
    </row>
    <row r="96" spans="1:35" s="72" customFormat="1" ht="11.25" x14ac:dyDescent="0.2">
      <c r="A96" s="130" t="s">
        <v>104</v>
      </c>
      <c r="B96" s="130"/>
      <c r="C96" s="102">
        <v>14</v>
      </c>
      <c r="D96" s="102">
        <v>4</v>
      </c>
      <c r="E96" s="135">
        <f>D96-C96</f>
        <v>-10</v>
      </c>
      <c r="F96" s="135"/>
      <c r="G96" s="103"/>
      <c r="H96" s="103"/>
      <c r="I96" s="103"/>
      <c r="AE96" s="104"/>
      <c r="AF96" s="105"/>
    </row>
    <row r="97" spans="1:35" s="72" customFormat="1" ht="11.25" x14ac:dyDescent="0.2">
      <c r="A97" s="131" t="s">
        <v>3</v>
      </c>
      <c r="B97" s="131"/>
      <c r="C97" s="102">
        <v>14</v>
      </c>
      <c r="D97" s="102">
        <v>38</v>
      </c>
      <c r="E97" s="135">
        <f t="shared" ref="E97:E99" si="24">D97-C97</f>
        <v>24</v>
      </c>
      <c r="F97" s="135"/>
      <c r="G97" s="103"/>
      <c r="H97" s="103"/>
      <c r="I97" s="103"/>
      <c r="AE97" s="104"/>
      <c r="AF97" s="105"/>
    </row>
    <row r="98" spans="1:35" s="72" customFormat="1" ht="11.25" x14ac:dyDescent="0.2">
      <c r="A98" s="132" t="s">
        <v>105</v>
      </c>
      <c r="B98" s="132"/>
      <c r="C98" s="102">
        <v>3</v>
      </c>
      <c r="D98" s="102">
        <v>30</v>
      </c>
      <c r="E98" s="135">
        <f t="shared" si="24"/>
        <v>27</v>
      </c>
      <c r="F98" s="135"/>
      <c r="G98" s="103"/>
      <c r="H98" s="103"/>
      <c r="I98" s="103"/>
      <c r="AE98" s="104"/>
      <c r="AF98" s="105"/>
    </row>
    <row r="99" spans="1:35" s="72" customFormat="1" ht="11.25" x14ac:dyDescent="0.2">
      <c r="A99" s="133" t="s">
        <v>106</v>
      </c>
      <c r="B99" s="133"/>
      <c r="C99" s="102">
        <v>0</v>
      </c>
      <c r="D99" s="102">
        <v>7</v>
      </c>
      <c r="E99" s="135">
        <f t="shared" si="24"/>
        <v>7</v>
      </c>
      <c r="F99" s="135"/>
      <c r="G99" s="103"/>
      <c r="H99" s="103"/>
      <c r="I99" s="103"/>
      <c r="AE99" s="104"/>
      <c r="AF99" s="105"/>
    </row>
    <row r="100" spans="1:35" s="72" customFormat="1" ht="11.25" x14ac:dyDescent="0.2">
      <c r="A100" s="106"/>
      <c r="B100" s="107"/>
      <c r="C100" s="108">
        <f>SUM(C95:C99)</f>
        <v>79</v>
      </c>
      <c r="D100" s="108">
        <f>SUM(D95:D99)</f>
        <v>79</v>
      </c>
      <c r="E100" s="109"/>
      <c r="F100" s="109"/>
      <c r="G100" s="109"/>
      <c r="H100" s="109"/>
      <c r="I100" s="109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10"/>
      <c r="AF100" s="111"/>
    </row>
    <row r="101" spans="1:35" s="72" customFormat="1" ht="12.75" customHeight="1" x14ac:dyDescent="0.2">
      <c r="A101" s="128" t="s">
        <v>215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96"/>
      <c r="AH101" s="96"/>
      <c r="AI101" s="96"/>
    </row>
    <row r="102" spans="1:35" s="72" customFormat="1" ht="11.25" x14ac:dyDescent="0.2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96"/>
      <c r="AH102" s="96"/>
      <c r="AI102" s="96"/>
    </row>
  </sheetData>
  <autoFilter ref="A6:AI102">
    <filterColumn colId="4" showButton="0"/>
    <filterColumn colId="5" showButton="0"/>
    <filterColumn colId="6" showButton="0"/>
    <filterColumn colId="7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33" showButton="0"/>
  </autoFilter>
  <mergeCells count="154">
    <mergeCell ref="Z6:AD6"/>
    <mergeCell ref="AD7:AD8"/>
    <mergeCell ref="AH15:AI15"/>
    <mergeCell ref="M6:M8"/>
    <mergeCell ref="E7:H7"/>
    <mergeCell ref="E6:I6"/>
    <mergeCell ref="I7:I8"/>
    <mergeCell ref="AH16:AI16"/>
    <mergeCell ref="AH31:AI31"/>
    <mergeCell ref="AG30:AG31"/>
    <mergeCell ref="Y7:Y8"/>
    <mergeCell ref="AG17:AG18"/>
    <mergeCell ref="AH17:AI17"/>
    <mergeCell ref="AH18:AI18"/>
    <mergeCell ref="A12:A14"/>
    <mergeCell ref="B12:B14"/>
    <mergeCell ref="AH12:AI12"/>
    <mergeCell ref="AH13:AI13"/>
    <mergeCell ref="AH14:AI14"/>
    <mergeCell ref="A15:A20"/>
    <mergeCell ref="B15:B20"/>
    <mergeCell ref="AH19:AI19"/>
    <mergeCell ref="AH20:AI20"/>
    <mergeCell ref="Z7:AB7"/>
    <mergeCell ref="AH69:AI69"/>
    <mergeCell ref="A1:B5"/>
    <mergeCell ref="A9:A11"/>
    <mergeCell ref="B9:B11"/>
    <mergeCell ref="AH9:AI9"/>
    <mergeCell ref="AH10:AI10"/>
    <mergeCell ref="AH11:AI11"/>
    <mergeCell ref="J6:J8"/>
    <mergeCell ref="K6:K8"/>
    <mergeCell ref="A6:A8"/>
    <mergeCell ref="B6:B8"/>
    <mergeCell ref="C6:C8"/>
    <mergeCell ref="D6:D8"/>
    <mergeCell ref="AG6:AG8"/>
    <mergeCell ref="AH6:AI8"/>
    <mergeCell ref="AE6:AE8"/>
    <mergeCell ref="AF6:AF8"/>
    <mergeCell ref="L6:L8"/>
    <mergeCell ref="N7:V7"/>
    <mergeCell ref="N6:Y6"/>
    <mergeCell ref="C1:AE2"/>
    <mergeCell ref="C3:AE5"/>
    <mergeCell ref="W7:W8"/>
    <mergeCell ref="X7:X8"/>
    <mergeCell ref="B76:B82"/>
    <mergeCell ref="A30:A40"/>
    <mergeCell ref="AH26:AI26"/>
    <mergeCell ref="AH71:AI71"/>
    <mergeCell ref="AH65:AI65"/>
    <mergeCell ref="AH64:AI64"/>
    <mergeCell ref="AH63:AI63"/>
    <mergeCell ref="AH62:AI62"/>
    <mergeCell ref="AH61:AI61"/>
    <mergeCell ref="AH70:AI70"/>
    <mergeCell ref="AH55:AI55"/>
    <mergeCell ref="AH29:AI29"/>
    <mergeCell ref="AH28:AI28"/>
    <mergeCell ref="AH27:AI27"/>
    <mergeCell ref="AH50:AI50"/>
    <mergeCell ref="AH60:AI60"/>
    <mergeCell ref="AH59:AI59"/>
    <mergeCell ref="AH57:AI57"/>
    <mergeCell ref="AH56:AI56"/>
    <mergeCell ref="AH43:AI43"/>
    <mergeCell ref="AH42:AI42"/>
    <mergeCell ref="AH41:AI41"/>
    <mergeCell ref="AH49:AI49"/>
    <mergeCell ref="AH48:AI48"/>
    <mergeCell ref="AH44:AI44"/>
    <mergeCell ref="AH58:AI58"/>
    <mergeCell ref="AG23:AG24"/>
    <mergeCell ref="AG25:AG29"/>
    <mergeCell ref="A92:C92"/>
    <mergeCell ref="AG33:AG35"/>
    <mergeCell ref="AG36:AG40"/>
    <mergeCell ref="AG61:AG62"/>
    <mergeCell ref="AG64:AG68"/>
    <mergeCell ref="B48:B54"/>
    <mergeCell ref="AG53:AG54"/>
    <mergeCell ref="AG55:AG56"/>
    <mergeCell ref="B30:B40"/>
    <mergeCell ref="B69:B73"/>
    <mergeCell ref="A83:A91"/>
    <mergeCell ref="B83:B91"/>
    <mergeCell ref="B55:B68"/>
    <mergeCell ref="A48:A68"/>
    <mergeCell ref="AG45:AG47"/>
    <mergeCell ref="A41:A47"/>
    <mergeCell ref="B41:B47"/>
    <mergeCell ref="AG85:AG86"/>
    <mergeCell ref="AG87:AG90"/>
    <mergeCell ref="A69:A73"/>
    <mergeCell ref="AH68:AI68"/>
    <mergeCell ref="AH67:AI67"/>
    <mergeCell ref="AH66:AI66"/>
    <mergeCell ref="AH46:AI46"/>
    <mergeCell ref="AH45:AI45"/>
    <mergeCell ref="AH54:AI54"/>
    <mergeCell ref="AH53:AI53"/>
    <mergeCell ref="AH52:AI52"/>
    <mergeCell ref="AH51:AI51"/>
    <mergeCell ref="AH47:AI47"/>
    <mergeCell ref="AH83:AI83"/>
    <mergeCell ref="AH82:AI82"/>
    <mergeCell ref="AH77:AI77"/>
    <mergeCell ref="AH76:AI76"/>
    <mergeCell ref="AH89:AI89"/>
    <mergeCell ref="AH88:AI88"/>
    <mergeCell ref="AH87:AI87"/>
    <mergeCell ref="A21:A29"/>
    <mergeCell ref="B21:B29"/>
    <mergeCell ref="AH33:AI33"/>
    <mergeCell ref="AH32:AI32"/>
    <mergeCell ref="AH30:AI30"/>
    <mergeCell ref="AH40:AI40"/>
    <mergeCell ref="AH39:AI39"/>
    <mergeCell ref="AH38:AI38"/>
    <mergeCell ref="AH37:AI37"/>
    <mergeCell ref="AH36:AI36"/>
    <mergeCell ref="AH35:AI35"/>
    <mergeCell ref="AH34:AI34"/>
    <mergeCell ref="AH21:AI21"/>
    <mergeCell ref="AH22:AI22"/>
    <mergeCell ref="AH23:AI23"/>
    <mergeCell ref="AH24:AI24"/>
    <mergeCell ref="AH25:AI25"/>
    <mergeCell ref="A74:A75"/>
    <mergeCell ref="B74:B75"/>
    <mergeCell ref="A76:A82"/>
    <mergeCell ref="AH75:AI75"/>
    <mergeCell ref="AH74:AI74"/>
    <mergeCell ref="AH73:AI73"/>
    <mergeCell ref="AH72:AI72"/>
    <mergeCell ref="A101:AF102"/>
    <mergeCell ref="A95:B95"/>
    <mergeCell ref="A96:B96"/>
    <mergeCell ref="A97:B97"/>
    <mergeCell ref="A98:B98"/>
    <mergeCell ref="A99:B99"/>
    <mergeCell ref="E94:F94"/>
    <mergeCell ref="E95:F95"/>
    <mergeCell ref="E96:F96"/>
    <mergeCell ref="E97:F97"/>
    <mergeCell ref="E98:F98"/>
    <mergeCell ref="E99:F99"/>
    <mergeCell ref="AH91:AI91"/>
    <mergeCell ref="AH90:AI90"/>
    <mergeCell ref="AH86:AI86"/>
    <mergeCell ref="AH85:AI85"/>
    <mergeCell ref="AH84:AI84"/>
  </mergeCells>
  <pageMargins left="0.2" right="0.25" top="0.75" bottom="0.75" header="0.3" footer="0.3"/>
  <pageSetup paperSize="9" scale="65" orientation="landscape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6" operator="containsText" id="{AA76DE6F-49B6-4831-A03E-6235680C7053}">
            <xm:f>NOT(ISERROR(SEARCH(Escalas!$S$10,M12)))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77" operator="containsText" id="{CACEAB58-2DFA-4D16-BD7D-49DDE2DF323B}">
            <xm:f>NOT(ISERROR(SEARCH(Escalas!$S$9,M12)))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78" operator="containsText" id="{F9330A67-556A-4B05-B2C2-9D3FABCE5522}">
            <xm:f>NOT(ISERROR(SEARCH(Escalas!$S$8,M12)))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79" operator="containsText" id="{F6B8BB2E-8B4A-4C8E-83AF-A1BFB29389B5}">
            <xm:f>NOT(ISERROR(SEARCH(Escalas!$S$7,M12)))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80" operator="containsText" id="{4B435685-6F1E-437C-BC57-2D4A7A544268}">
            <xm:f>NOT(ISERROR(SEARCH(Escalas!$S$6,M12)))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M12 M21:M30 M82:M91 M32:M77</xm:sqref>
        </x14:conditionalFormatting>
        <x14:conditionalFormatting xmlns:xm="http://schemas.microsoft.com/office/excel/2006/main">
          <x14:cfRule type="containsText" priority="246" operator="containsText" id="{C2D5AED7-7F74-48AC-9F83-F0E37B8E1CF3}">
            <xm:f>NOT(ISERROR(SEARCH(Escalas!$S$10,M9)))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47" operator="containsText" id="{307E1AE3-DA07-4AC8-9441-56685231AB52}">
            <xm:f>NOT(ISERROR(SEARCH(Escalas!$S$9,M9)))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48" operator="containsText" id="{A414A9CF-9A6B-4F88-A4FA-428502759E4D}">
            <xm:f>NOT(ISERROR(SEARCH(Escalas!$S$8,M9)))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49" operator="containsText" id="{005033A1-DE11-4D50-BA09-37C55296CE7D}">
            <xm:f>NOT(ISERROR(SEARCH(Escalas!$S$7,M9)))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50" operator="containsText" id="{EB77477E-1E09-4C31-B262-186295DDFF5F}">
            <xm:f>NOT(ISERROR(SEARCH(Escalas!$S$6,M9)))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M9:M10</xm:sqref>
        </x14:conditionalFormatting>
        <x14:conditionalFormatting xmlns:xm="http://schemas.microsoft.com/office/excel/2006/main">
          <x14:cfRule type="containsText" priority="242" operator="containsText" id="{E64C8976-C4B4-417D-A5E6-B81657D75F52}">
            <xm:f>NOT(ISERROR(SEARCH(Escalas!$S$9,J9)))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43" operator="containsText" id="{8D516724-1608-4774-8371-F01F40E5C52E}">
            <xm:f>NOT(ISERROR(SEARCH(Escalas!$S$8,J9)))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44" operator="containsText" id="{DE258651-C088-437C-ADDA-C660B0823B6E}">
            <xm:f>NOT(ISERROR(SEARCH(Escalas!$S$7,J9)))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45" operator="containsText" id="{144E6891-99C1-4E47-AA0B-007F93A0782A}">
            <xm:f>NOT(ISERROR(SEARCH(Escalas!$S$6,J9)))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J9:J11 J21:J30 J82:J91 J32:J77</xm:sqref>
        </x14:conditionalFormatting>
        <x14:conditionalFormatting xmlns:xm="http://schemas.microsoft.com/office/excel/2006/main">
          <x14:cfRule type="beginsWith" priority="230" operator="beginsWith" id="{125B68A3-FADF-4950-B1E0-251F4E7129CB}">
            <xm:f>LEFT(AE9,LEN(Escalas!$S$10))=Escalas!$S$10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32" operator="containsText" id="{243DFB46-941E-4759-B4D5-B4A95C1F5423}">
            <xm:f>NOT(ISERROR(SEARCH(Escalas!$S$9,AE9)))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33" operator="containsText" id="{7B1EFAFD-458F-4F8F-A55C-005F6D094921}">
            <xm:f>NOT(ISERROR(SEARCH(Escalas!$S$8,AE9)))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34" operator="containsText" id="{CBE44880-B4D9-4D2A-80D9-D82BAA5A0369}">
            <xm:f>NOT(ISERROR(SEARCH(Escalas!$S$7,AE9)))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35" operator="containsText" id="{91E7B95E-550B-4793-8093-350309EC5151}">
            <xm:f>NOT(ISERROR(SEARCH(Escalas!$S$6,AE9)))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AE9 AE21:AE30 AE82:AE91 AE32:AE77</xm:sqref>
        </x14:conditionalFormatting>
        <x14:conditionalFormatting xmlns:xm="http://schemas.microsoft.com/office/excel/2006/main">
          <x14:cfRule type="beginsWith" priority="225" operator="beginsWith" id="{3A2D7AAB-4697-40BE-937D-05BADEB84BFB}">
            <xm:f>LEFT(AE10,LEN(Escalas!$S$10))=Escalas!$S$10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26" operator="containsText" id="{F5D00739-E6DF-4122-B816-A8E1E27B20CE}">
            <xm:f>NOT(ISERROR(SEARCH(Escalas!$S$9,AE10)))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27" operator="containsText" id="{B9D187A7-D40F-404C-A05A-91BB82B6FBBF}">
            <xm:f>NOT(ISERROR(SEARCH(Escalas!$S$8,AE10)))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28" operator="containsText" id="{400F89B3-DA6C-4450-AA73-08F6A908F984}">
            <xm:f>NOT(ISERROR(SEARCH(Escalas!$S$7,AE10)))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29" operator="containsText" id="{80351CB5-6438-45E0-A448-BBA053E66933}">
            <xm:f>NOT(ISERROR(SEARCH(Escalas!$S$6,AE10)))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AE10</xm:sqref>
        </x14:conditionalFormatting>
        <x14:conditionalFormatting xmlns:xm="http://schemas.microsoft.com/office/excel/2006/main">
          <x14:cfRule type="containsText" priority="220" operator="containsText" id="{238ED049-D71D-463C-A068-1635D1D2474F}">
            <xm:f>NOT(ISERROR(SEARCH(Escalas!$S$10,M11)))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21" operator="containsText" id="{ED69A0A7-4FF4-4D2C-9039-E98E5C63E65B}">
            <xm:f>NOT(ISERROR(SEARCH(Escalas!$S$9,M11)))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22" operator="containsText" id="{96A8BD09-68DF-4E23-91B2-4C8B43B5C6CB}">
            <xm:f>NOT(ISERROR(SEARCH(Escalas!$S$8,M11)))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23" operator="containsText" id="{7115AC9F-C535-4B85-8392-A86C12DF0C90}">
            <xm:f>NOT(ISERROR(SEARCH(Escalas!$S$7,M11)))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24" operator="containsText" id="{4F969AA4-D7FA-4DC1-BAF8-2912DA67F671}">
            <xm:f>NOT(ISERROR(SEARCH(Escalas!$S$6,M11)))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M11</xm:sqref>
        </x14:conditionalFormatting>
        <x14:conditionalFormatting xmlns:xm="http://schemas.microsoft.com/office/excel/2006/main">
          <x14:cfRule type="beginsWith" priority="215" operator="beginsWith" id="{9AACC788-39FE-4641-9734-1A4B8D114A4B}">
            <xm:f>LEFT(AE11,LEN(Escalas!$S$10))=Escalas!$S$10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16" operator="containsText" id="{41AFDB7E-32B7-4670-8429-F44567F1DB94}">
            <xm:f>NOT(ISERROR(SEARCH(Escalas!$S$9,AE11)))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17" operator="containsText" id="{65F6C0A8-2E4D-4B86-B87D-1D733F581113}">
            <xm:f>NOT(ISERROR(SEARCH(Escalas!$S$8,AE11)))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18" operator="containsText" id="{2707DE55-2CE8-45A3-8DCC-C1870AF91FBB}">
            <xm:f>NOT(ISERROR(SEARCH(Escalas!$S$7,AE11)))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19" operator="containsText" id="{9479EA19-EF37-47B0-94CF-CD4027FEF0CD}">
            <xm:f>NOT(ISERROR(SEARCH(Escalas!$S$6,AE11)))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AE11</xm:sqref>
        </x14:conditionalFormatting>
        <x14:conditionalFormatting xmlns:xm="http://schemas.microsoft.com/office/excel/2006/main">
          <x14:cfRule type="containsText" priority="211" operator="containsText" id="{5B5AAFB5-B088-47C0-9A9F-E8674CC99410}">
            <xm:f>NOT(ISERROR(SEARCH(Escalas!$S$9,J12)))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12" operator="containsText" id="{35D225E4-5D6B-48AD-B06B-7B89D718E26A}">
            <xm:f>NOT(ISERROR(SEARCH(Escalas!$S$8,J12)))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13" operator="containsText" id="{496485FA-CF82-412F-A97D-0EFF1FE9F7B6}">
            <xm:f>NOT(ISERROR(SEARCH(Escalas!$S$7,J12)))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6968A66E-BB25-4BDA-A3E9-5B4EF6342CFA}">
            <xm:f>NOT(ISERROR(SEARCH(Escalas!$S$6,J12)))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beginsWith" priority="201" operator="beginsWith" id="{B8BE6E9A-F65E-4A48-9519-AA256847F24E}">
            <xm:f>LEFT(AE12,LEN(Escalas!$S$10))=Escalas!$S$10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02" operator="containsText" id="{652BB20B-C5BA-4740-92CA-ADD533444749}">
            <xm:f>NOT(ISERROR(SEARCH(Escalas!$S$9,AE12)))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03" operator="containsText" id="{D42B61FB-0A8F-4BE9-84DB-EA2885715634}">
            <xm:f>NOT(ISERROR(SEARCH(Escalas!$S$8,AE12)))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04" operator="containsText" id="{FE8B5BEC-9A71-497E-B3A3-7C34BA4EEA2D}">
            <xm:f>NOT(ISERROR(SEARCH(Escalas!$S$7,AE12)))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05" operator="containsText" id="{EF8F8614-A52E-48CC-8A70-F39848245AE8}">
            <xm:f>NOT(ISERROR(SEARCH(Escalas!$S$6,AE12)))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AE12:AE13</xm:sqref>
        </x14:conditionalFormatting>
        <x14:conditionalFormatting xmlns:xm="http://schemas.microsoft.com/office/excel/2006/main">
          <x14:cfRule type="containsText" priority="197" operator="containsText" id="{1084901A-DEA3-4AF9-9C41-23E8F7970B66}">
            <xm:f>NOT(ISERROR(SEARCH(Escalas!$S$9,J13)))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98" operator="containsText" id="{BC60A00B-65A7-4FE1-A4CC-12124771804E}">
            <xm:f>NOT(ISERROR(SEARCH(Escalas!$S$8,J13)))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99" operator="containsText" id="{E9F5DF74-1284-449C-AB5E-CFE6975B507E}">
            <xm:f>NOT(ISERROR(SEARCH(Escalas!$S$7,J13)))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00" operator="containsText" id="{B9CBAB0B-C91C-4443-A6BF-BD289BD76695}">
            <xm:f>NOT(ISERROR(SEARCH(Escalas!$S$6,J13)))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92" operator="containsText" id="{503448CB-51B0-4088-AB35-CC407DA7C019}">
            <xm:f>NOT(ISERROR(SEARCH(Escalas!$S$10,M13)))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93" operator="containsText" id="{4E3233D4-FB20-46C8-A2BF-D89E1449DC75}">
            <xm:f>NOT(ISERROR(SEARCH(Escalas!$S$9,M13)))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94" operator="containsText" id="{76BEDA28-31E0-41FD-B64A-D3FFCF0C0C9B}">
            <xm:f>NOT(ISERROR(SEARCH(Escalas!$S$8,M13)))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95" operator="containsText" id="{639E5C8A-2194-427C-9DEF-FDC472D1B0A8}">
            <xm:f>NOT(ISERROR(SEARCH(Escalas!$S$7,M13)))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048DC6F9-04F9-4997-BE6F-306707FEBDCD}">
            <xm:f>NOT(ISERROR(SEARCH(Escalas!$S$6,M13)))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183" operator="containsText" id="{D8998584-51B3-43E2-9BAF-9F9DEAC21400}">
            <xm:f>NOT(ISERROR(SEARCH(Escalas!$S$9,J14)))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84" operator="containsText" id="{AE502F41-B559-4CA4-BAC8-D48FFEF15FEA}">
            <xm:f>NOT(ISERROR(SEARCH(Escalas!$S$8,J14)))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85" operator="containsText" id="{0ED59C01-3247-4A90-BCA5-09D28916A639}">
            <xm:f>NOT(ISERROR(SEARCH(Escalas!$S$7,J14)))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86" operator="containsText" id="{3B8E360C-FFEE-46E6-B6C1-823983F729A8}">
            <xm:f>NOT(ISERROR(SEARCH(Escalas!$S$6,J14)))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J14:J15</xm:sqref>
        </x14:conditionalFormatting>
        <x14:conditionalFormatting xmlns:xm="http://schemas.microsoft.com/office/excel/2006/main">
          <x14:cfRule type="containsText" priority="178" operator="containsText" id="{742952AD-BF3B-48BD-A26A-877FA821336F}">
            <xm:f>NOT(ISERROR(SEARCH(Escalas!$S$10,M14)))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79" operator="containsText" id="{C7029DE4-CC6C-42E6-AEFB-B85C2351D101}">
            <xm:f>NOT(ISERROR(SEARCH(Escalas!$S$9,M14)))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80" operator="containsText" id="{D8697A23-FC27-4F4E-824B-FB984AC255CE}">
            <xm:f>NOT(ISERROR(SEARCH(Escalas!$S$8,M14)))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81" operator="containsText" id="{D38BBB82-DD41-43DE-BA6D-EF81829ECB52}">
            <xm:f>NOT(ISERROR(SEARCH(Escalas!$S$7,M14)))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82" operator="containsText" id="{AD8EDDA8-66D7-4286-A148-3909C72853AC}">
            <xm:f>NOT(ISERROR(SEARCH(Escalas!$S$6,M14)))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beginsWith" priority="173" operator="beginsWith" id="{B0F50B9E-1326-4AE9-8E19-07308D93730D}">
            <xm:f>LEFT(AE14,LEN(Escalas!$S$10))=Escalas!$S$10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74" operator="containsText" id="{33DAFE9C-98D9-4047-8FC7-787E83C324C7}">
            <xm:f>NOT(ISERROR(SEARCH(Escalas!$S$9,AE14)))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75" operator="containsText" id="{09E5FE48-7EA4-46C9-97E8-BD8F87083020}">
            <xm:f>NOT(ISERROR(SEARCH(Escalas!$S$8,AE14)))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76" operator="containsText" id="{2CD574E7-379B-4896-ACC3-A821659ED81C}">
            <xm:f>NOT(ISERROR(SEARCH(Escalas!$S$7,AE14)))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77" operator="containsText" id="{882E4FAF-C8C3-4A89-A1C4-AD6C6BD3CE16}">
            <xm:f>NOT(ISERROR(SEARCH(Escalas!$S$6,AE14)))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containsText" priority="164" operator="containsText" id="{8EC10DE6-448E-4344-8A9B-9D359ADFF1B4}">
            <xm:f>NOT(ISERROR(SEARCH(Escalas!$S$10,M15)))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65" operator="containsText" id="{918D0D1A-5887-49F8-9F71-D0F9472C62BA}">
            <xm:f>NOT(ISERROR(SEARCH(Escalas!$S$9,M15)))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66" operator="containsText" id="{E9144566-4A6A-4693-B9CD-BC11C4944CBC}">
            <xm:f>NOT(ISERROR(SEARCH(Escalas!$S$8,M15)))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67" operator="containsText" id="{95EE99C0-39B3-4C63-81D4-9D75535F0AB3}">
            <xm:f>NOT(ISERROR(SEARCH(Escalas!$S$7,M15)))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28D06924-FA3C-41CB-8884-A54EF7F745A0}">
            <xm:f>NOT(ISERROR(SEARCH(Escalas!$S$6,M15)))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M15</xm:sqref>
        </x14:conditionalFormatting>
        <x14:conditionalFormatting xmlns:xm="http://schemas.microsoft.com/office/excel/2006/main">
          <x14:cfRule type="beginsWith" priority="159" operator="beginsWith" id="{289BD3C4-1347-4849-A4BB-7B54913351C6}">
            <xm:f>LEFT(AE15,LEN(Escalas!$S$10))=Escalas!$S$10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60" operator="containsText" id="{DA0521F7-9091-4403-9C1C-48018FB1108E}">
            <xm:f>NOT(ISERROR(SEARCH(Escalas!$S$9,AE15)))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61" operator="containsText" id="{686C728F-3D28-4208-856F-095B86D9E42A}">
            <xm:f>NOT(ISERROR(SEARCH(Escalas!$S$8,AE15)))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62" operator="containsText" id="{C175F095-1393-4243-9742-223E2E48206D}">
            <xm:f>NOT(ISERROR(SEARCH(Escalas!$S$7,AE15)))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63" operator="containsText" id="{C823D732-2D5E-4714-A1EB-85AF9C4FB4FC}">
            <xm:f>NOT(ISERROR(SEARCH(Escalas!$S$6,AE15)))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AE15</xm:sqref>
        </x14:conditionalFormatting>
        <x14:conditionalFormatting xmlns:xm="http://schemas.microsoft.com/office/excel/2006/main">
          <x14:cfRule type="containsText" priority="155" operator="containsText" id="{E8A3A946-A3F4-45B1-BB83-04FD3CEC1A61}">
            <xm:f>NOT(ISERROR(SEARCH(Escalas!$S$9,J16)))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56" operator="containsText" id="{F8E91308-42A8-44CE-B06F-6B4E029FCA33}">
            <xm:f>NOT(ISERROR(SEARCH(Escalas!$S$8,J16)))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57" operator="containsText" id="{C534FDA7-930B-49CB-A671-0B6CA46EFA2F}">
            <xm:f>NOT(ISERROR(SEARCH(Escalas!$S$7,J16)))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58" operator="containsText" id="{4250A01F-2FED-4D28-AFE9-ECD21EEC5927}">
            <xm:f>NOT(ISERROR(SEARCH(Escalas!$S$6,J16)))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J16</xm:sqref>
        </x14:conditionalFormatting>
        <x14:conditionalFormatting xmlns:xm="http://schemas.microsoft.com/office/excel/2006/main">
          <x14:cfRule type="containsText" priority="150" operator="containsText" id="{48E12E15-DD3A-42EF-8FA9-463CD7817C99}">
            <xm:f>NOT(ISERROR(SEARCH(Escalas!$S$10,M16)))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51" operator="containsText" id="{2FCBBD91-AEEC-4DF8-BAE0-83F2584B5BF8}">
            <xm:f>NOT(ISERROR(SEARCH(Escalas!$S$9,M16)))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52" operator="containsText" id="{7166F743-2DA6-422F-B24E-89751D316092}">
            <xm:f>NOT(ISERROR(SEARCH(Escalas!$S$8,M16)))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53" operator="containsText" id="{8C0A0E67-B0E9-4A17-AF94-B112AF7AC45F}">
            <xm:f>NOT(ISERROR(SEARCH(Escalas!$S$7,M16)))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54" operator="containsText" id="{E94B0416-A16F-4852-AE88-C1736817A8C8}">
            <xm:f>NOT(ISERROR(SEARCH(Escalas!$S$6,M16)))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M16:M17</xm:sqref>
        </x14:conditionalFormatting>
        <x14:conditionalFormatting xmlns:xm="http://schemas.microsoft.com/office/excel/2006/main">
          <x14:cfRule type="beginsWith" priority="145" operator="beginsWith" id="{B4FA1A2F-46E0-43FF-B4C9-6C4D45B6EDAE}">
            <xm:f>LEFT(AE16,LEN(Escalas!$S$10))=Escalas!$S$10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46" operator="containsText" id="{C3497229-929E-404E-A400-5A264BB49DBD}">
            <xm:f>NOT(ISERROR(SEARCH(Escalas!$S$9,AE16)))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47" operator="containsText" id="{EB21B017-76D7-4FB5-A63B-50CA2ABF4392}">
            <xm:f>NOT(ISERROR(SEARCH(Escalas!$S$8,AE16)))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48" operator="containsText" id="{A28C4A84-8B91-4B4B-A5F6-49D9C211B378}">
            <xm:f>NOT(ISERROR(SEARCH(Escalas!$S$7,AE16)))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49" operator="containsText" id="{8831AFC0-395E-47AE-9B42-008B52FB875B}">
            <xm:f>NOT(ISERROR(SEARCH(Escalas!$S$6,AE16)))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AE16</xm:sqref>
        </x14:conditionalFormatting>
        <x14:conditionalFormatting xmlns:xm="http://schemas.microsoft.com/office/excel/2006/main">
          <x14:cfRule type="containsText" priority="141" operator="containsText" id="{2BF22A88-DF1A-4FA2-BDC5-51B604137275}">
            <xm:f>NOT(ISERROR(SEARCH(Escalas!$S$9,J17)))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42" operator="containsText" id="{314926FC-B523-45FB-BDDE-0F07E884626D}">
            <xm:f>NOT(ISERROR(SEARCH(Escalas!$S$8,J17)))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43" operator="containsText" id="{104FE63C-CF6A-4635-A2DB-32CCE9C2DFD7}">
            <xm:f>NOT(ISERROR(SEARCH(Escalas!$S$7,J17)))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015ABE68-C8A9-44FA-A9A4-1497A2093E67}">
            <xm:f>NOT(ISERROR(SEARCH(Escalas!$S$6,J17)))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J17</xm:sqref>
        </x14:conditionalFormatting>
        <x14:conditionalFormatting xmlns:xm="http://schemas.microsoft.com/office/excel/2006/main">
          <x14:cfRule type="beginsWith" priority="132" operator="beginsWith" id="{78FA5594-E57D-492A-961C-77307EE00BBA}">
            <xm:f>LEFT(AE17,LEN(Escalas!$S$10))=Escalas!$S$10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33" operator="containsText" id="{92EC7E93-7D97-4358-8CE5-6C226AFA3E42}">
            <xm:f>NOT(ISERROR(SEARCH(Escalas!$S$9,AE17)))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34" operator="containsText" id="{16B8097C-51BC-4709-850A-B86861557EDA}">
            <xm:f>NOT(ISERROR(SEARCH(Escalas!$S$8,AE17)))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35" operator="containsText" id="{0DD59C6B-020B-45EF-A190-9A33BD7230DD}">
            <xm:f>NOT(ISERROR(SEARCH(Escalas!$S$7,AE17)))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36" operator="containsText" id="{EA424467-43B3-4049-A8A0-046802EA3001}">
            <xm:f>NOT(ISERROR(SEARCH(Escalas!$S$6,AE17)))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AE17</xm:sqref>
        </x14:conditionalFormatting>
        <x14:conditionalFormatting xmlns:xm="http://schemas.microsoft.com/office/excel/2006/main">
          <x14:cfRule type="containsText" priority="128" operator="containsText" id="{364925E2-12AC-4139-A488-F3E592434F33}">
            <xm:f>NOT(ISERROR(SEARCH(Escalas!$S$9,J18)))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29" operator="containsText" id="{BB6A89BC-CEA3-4828-98E7-653B0CF2F703}">
            <xm:f>NOT(ISERROR(SEARCH(Escalas!$S$8,J18)))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30" operator="containsText" id="{1BCA43CF-BF58-45B9-ACA9-091CC851A280}">
            <xm:f>NOT(ISERROR(SEARCH(Escalas!$S$7,J18)))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31" operator="containsText" id="{CEFFE5A6-B4A7-489D-BEC5-130485C53217}">
            <xm:f>NOT(ISERROR(SEARCH(Escalas!$S$6,J18)))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J18:J19</xm:sqref>
        </x14:conditionalFormatting>
        <x14:conditionalFormatting xmlns:xm="http://schemas.microsoft.com/office/excel/2006/main">
          <x14:cfRule type="containsText" priority="123" operator="containsText" id="{B2433F27-67F4-4555-9624-463E0108233C}">
            <xm:f>NOT(ISERROR(SEARCH(Escalas!$S$10,M18)))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24" operator="containsText" id="{D814E259-2788-468B-968D-A1A1FF9E1CFE}">
            <xm:f>NOT(ISERROR(SEARCH(Escalas!$S$9,M18)))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25" operator="containsText" id="{680AC184-E1EC-459F-AA21-E83F74FFACBA}">
            <xm:f>NOT(ISERROR(SEARCH(Escalas!$S$8,M18)))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26" operator="containsText" id="{623B970B-06D0-472D-91D5-878C8D9F7831}">
            <xm:f>NOT(ISERROR(SEARCH(Escalas!$S$7,M18)))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27" operator="containsText" id="{9ED28BD2-BE5F-4E3E-ADDC-DC59DD225202}">
            <xm:f>NOT(ISERROR(SEARCH(Escalas!$S$6,M18)))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M18</xm:sqref>
        </x14:conditionalFormatting>
        <x14:conditionalFormatting xmlns:xm="http://schemas.microsoft.com/office/excel/2006/main">
          <x14:cfRule type="beginsWith" priority="118" operator="beginsWith" id="{D0D22532-9348-46DE-9B55-E3A51EA27EB9}">
            <xm:f>LEFT(AE18,LEN(Escalas!$S$10))=Escalas!$S$10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19" operator="containsText" id="{534C9DDD-F074-49A2-B655-761B00FC05B0}">
            <xm:f>NOT(ISERROR(SEARCH(Escalas!$S$9,AE18)))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20" operator="containsText" id="{845F666F-29C8-4AFA-A533-37829BA5AD68}">
            <xm:f>NOT(ISERROR(SEARCH(Escalas!$S$8,AE18)))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21" operator="containsText" id="{23783F5F-74DB-49F4-BD0F-8E6CA1C9370A}">
            <xm:f>NOT(ISERROR(SEARCH(Escalas!$S$7,AE18)))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22" operator="containsText" id="{3CF1552F-0C57-4287-9B6D-DA2633A81130}">
            <xm:f>NOT(ISERROR(SEARCH(Escalas!$S$6,AE18)))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AE18:AE19</xm:sqref>
        </x14:conditionalFormatting>
        <x14:conditionalFormatting xmlns:xm="http://schemas.microsoft.com/office/excel/2006/main">
          <x14:cfRule type="containsText" priority="109" operator="containsText" id="{8955ABB0-E2D3-4784-91B7-ABCEF6554422}">
            <xm:f>NOT(ISERROR(SEARCH(Escalas!$S$10,M19)))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10" operator="containsText" id="{AF205F95-83D8-471C-A07E-BB99176E7C86}">
            <xm:f>NOT(ISERROR(SEARCH(Escalas!$S$9,M19)))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11" operator="containsText" id="{832BB494-044B-4A6F-B584-DE7C65AB77E9}">
            <xm:f>NOT(ISERROR(SEARCH(Escalas!$S$8,M19)))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12" operator="containsText" id="{B4E81A10-E261-409E-995D-C9E290593ECB}">
            <xm:f>NOT(ISERROR(SEARCH(Escalas!$S$7,M19)))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13" operator="containsText" id="{0DDC3F45-9073-4CDC-AEDE-BAC2684D6922}">
            <xm:f>NOT(ISERROR(SEARCH(Escalas!$S$6,M19)))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ontainsText" priority="100" operator="containsText" id="{6154C95F-7D83-4423-959C-9AF010184D79}">
            <xm:f>NOT(ISERROR(SEARCH(Escalas!$S$9,J20)))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01" operator="containsText" id="{4F3DC91A-D020-4A4D-8FA8-3000C45657C5}">
            <xm:f>NOT(ISERROR(SEARCH(Escalas!$S$8,J20)))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02" operator="containsText" id="{1774BC5A-5FD4-4895-B996-585CBCA5F737}">
            <xm:f>NOT(ISERROR(SEARCH(Escalas!$S$7,J20)))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03" operator="containsText" id="{30F0AC1C-063C-49D2-8EDD-D4B4F4DB6E7B}">
            <xm:f>NOT(ISERROR(SEARCH(Escalas!$S$6,J20)))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J20</xm:sqref>
        </x14:conditionalFormatting>
        <x14:conditionalFormatting xmlns:xm="http://schemas.microsoft.com/office/excel/2006/main">
          <x14:cfRule type="beginsWith" priority="95" operator="beginsWith" id="{28E401D4-A6C0-4A45-97B2-8DEC29CCCB07}">
            <xm:f>LEFT(AE20,LEN(Escalas!$S$10))=Escalas!$S$10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96" operator="containsText" id="{2CDE0737-017F-43A4-89CE-188C5F228278}">
            <xm:f>NOT(ISERROR(SEARCH(Escalas!$S$9,AE20)))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97" operator="containsText" id="{3335081C-9536-437D-AFD2-AFBB3D5892A6}">
            <xm:f>NOT(ISERROR(SEARCH(Escalas!$S$8,AE20)))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98" operator="containsText" id="{A9A0166E-4FAD-452D-A2AC-998B62800694}">
            <xm:f>NOT(ISERROR(SEARCH(Escalas!$S$7,AE20)))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99" operator="containsText" id="{85245D64-4E96-46E1-933F-0B7374ACAB74}">
            <xm:f>NOT(ISERROR(SEARCH(Escalas!$S$6,AE20)))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AE20</xm:sqref>
        </x14:conditionalFormatting>
        <x14:conditionalFormatting xmlns:xm="http://schemas.microsoft.com/office/excel/2006/main">
          <x14:cfRule type="containsText" priority="90" operator="containsText" id="{48A7DC13-2646-41F9-9298-0C7729D311D1}">
            <xm:f>NOT(ISERROR(SEARCH(Escalas!$S$10,M20)))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91" operator="containsText" id="{166CC38E-54C7-4F7E-B16A-140B73926A40}">
            <xm:f>NOT(ISERROR(SEARCH(Escalas!$S$9,M20)))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92" operator="containsText" id="{BFF00E82-BDD4-4BF8-8E78-9E161FBDB53F}">
            <xm:f>NOT(ISERROR(SEARCH(Escalas!$S$8,M20)))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93" operator="containsText" id="{EB684034-52D2-467B-B83E-309F31B8499A}">
            <xm:f>NOT(ISERROR(SEARCH(Escalas!$S$7,M20)))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94" operator="containsText" id="{7E88325B-8A6B-49E5-B6A5-32A0192C9B1C}">
            <xm:f>NOT(ISERROR(SEARCH(Escalas!$S$6,M20)))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containsText" priority="66" operator="containsText" id="{D2CC6F14-2F3A-4A80-B2E3-521CB18FEC35}">
            <xm:f>NOT(ISERROR(SEARCH(Escalas!$S$10,M78)))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67" operator="containsText" id="{F844B02D-D8E8-4B0F-AC92-31C4B26E8DEC}">
            <xm:f>NOT(ISERROR(SEARCH(Escalas!$S$9,M78)))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68" operator="containsText" id="{5F13D607-E6C2-4940-8BE6-3D6C11B83ED0}">
            <xm:f>NOT(ISERROR(SEARCH(Escalas!$S$8,M78)))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69" operator="containsText" id="{19CF0ADD-76EE-470B-8AAF-32F960A0AA98}">
            <xm:f>NOT(ISERROR(SEARCH(Escalas!$S$7,M78)))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2B1FD4F0-DBDC-4828-B2DD-736993EF375E}">
            <xm:f>NOT(ISERROR(SEARCH(Escalas!$S$6,M78)))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M78</xm:sqref>
        </x14:conditionalFormatting>
        <x14:conditionalFormatting xmlns:xm="http://schemas.microsoft.com/office/excel/2006/main">
          <x14:cfRule type="containsText" priority="62" operator="containsText" id="{85EB1331-3AC3-4BFE-B7B5-B1CB89CDB0FE}">
            <xm:f>NOT(ISERROR(SEARCH(Escalas!$S$9,J78)))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63" operator="containsText" id="{720AB049-862B-4B54-A816-F70F2DD2016C}">
            <xm:f>NOT(ISERROR(SEARCH(Escalas!$S$8,J78)))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64" operator="containsText" id="{D374DCB4-44AE-4E66-9B9D-922BA2C7E52B}">
            <xm:f>NOT(ISERROR(SEARCH(Escalas!$S$7,J78)))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65" operator="containsText" id="{7965C7FD-007D-49A2-BBA7-D205C760C605}">
            <xm:f>NOT(ISERROR(SEARCH(Escalas!$S$6,J78)))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J78</xm:sqref>
        </x14:conditionalFormatting>
        <x14:conditionalFormatting xmlns:xm="http://schemas.microsoft.com/office/excel/2006/main">
          <x14:cfRule type="beginsWith" priority="57" operator="beginsWith" id="{1AF4BFD9-AD8B-41A9-B080-5AF6022847DC}">
            <xm:f>LEFT(AE78,LEN(Escalas!$S$10))=Escalas!$S$10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58" operator="containsText" id="{8BB66DBB-0872-4B5C-8909-40B4F474A649}">
            <xm:f>NOT(ISERROR(SEARCH(Escalas!$S$9,AE78)))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59" operator="containsText" id="{1F9922BA-FE15-4DB7-B9A0-E3AD03393D12}">
            <xm:f>NOT(ISERROR(SEARCH(Escalas!$S$8,AE78)))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60" operator="containsText" id="{DEA97B10-5F13-4249-9B34-C228A55F6E73}">
            <xm:f>NOT(ISERROR(SEARCH(Escalas!$S$7,AE78)))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61" operator="containsText" id="{C38BF6D9-F7A7-478F-AFC2-B9B67E88CDB8}">
            <xm:f>NOT(ISERROR(SEARCH(Escalas!$S$6,AE78)))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AE78</xm:sqref>
        </x14:conditionalFormatting>
        <x14:conditionalFormatting xmlns:xm="http://schemas.microsoft.com/office/excel/2006/main">
          <x14:cfRule type="containsText" priority="52" operator="containsText" id="{CD107C90-0E55-45F4-8F3E-342B64803253}">
            <xm:f>NOT(ISERROR(SEARCH(Escalas!$S$10,M79)))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53" operator="containsText" id="{F3D9F007-9BC5-4510-AF64-FE992CE6F5D1}">
            <xm:f>NOT(ISERROR(SEARCH(Escalas!$S$9,M79)))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54" operator="containsText" id="{93D6BABB-EB6F-4314-A9FA-57B1CF544197}">
            <xm:f>NOT(ISERROR(SEARCH(Escalas!$S$8,M79)))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55" operator="containsText" id="{1B0AF525-5FED-4819-AB87-865204690DB9}">
            <xm:f>NOT(ISERROR(SEARCH(Escalas!$S$7,M79)))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56" operator="containsText" id="{D6E259C7-8041-4598-A3D4-78B7C51060FC}">
            <xm:f>NOT(ISERROR(SEARCH(Escalas!$S$6,M79)))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M79</xm:sqref>
        </x14:conditionalFormatting>
        <x14:conditionalFormatting xmlns:xm="http://schemas.microsoft.com/office/excel/2006/main">
          <x14:cfRule type="containsText" priority="48" operator="containsText" id="{13605964-71B6-4331-8034-F6227B24B737}">
            <xm:f>NOT(ISERROR(SEARCH(Escalas!$S$9,J79)))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49" operator="containsText" id="{91181574-EAE4-422B-91AA-0FB9512B6D76}">
            <xm:f>NOT(ISERROR(SEARCH(Escalas!$S$8,J79)))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50" operator="containsText" id="{5E6201FB-CF21-4DE8-ACA4-D809243AFC07}">
            <xm:f>NOT(ISERROR(SEARCH(Escalas!$S$7,J79)))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51" operator="containsText" id="{D097E44E-69C6-4780-B805-13466DE402D7}">
            <xm:f>NOT(ISERROR(SEARCH(Escalas!$S$6,J79)))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beginsWith" priority="43" operator="beginsWith" id="{DA96E582-0185-42F8-9C3A-E03D1E4A8D9F}">
            <xm:f>LEFT(AE79,LEN(Escalas!$S$10))=Escalas!$S$10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44" operator="containsText" id="{8A7A790B-1A8D-4C67-9D05-8F6544883F13}">
            <xm:f>NOT(ISERROR(SEARCH(Escalas!$S$9,AE79)))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45" operator="containsText" id="{ACC7715D-72CF-45AD-9644-6E32913899E5}">
            <xm:f>NOT(ISERROR(SEARCH(Escalas!$S$8,AE79)))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46" operator="containsText" id="{4003974D-A123-47A0-84D0-A804A08B5AA2}">
            <xm:f>NOT(ISERROR(SEARCH(Escalas!$S$7,AE79)))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47" operator="containsText" id="{FE3529CB-FC47-4ED5-8859-D4190B6E5554}">
            <xm:f>NOT(ISERROR(SEARCH(Escalas!$S$6,AE79)))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AE79</xm:sqref>
        </x14:conditionalFormatting>
        <x14:conditionalFormatting xmlns:xm="http://schemas.microsoft.com/office/excel/2006/main">
          <x14:cfRule type="containsText" priority="38" operator="containsText" id="{6C7AD359-751B-4479-9236-CA3546344FAB}">
            <xm:f>NOT(ISERROR(SEARCH(Escalas!$S$10,M80)))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39" operator="containsText" id="{D9EB73A9-1BF0-4589-A11A-22790C23735F}">
            <xm:f>NOT(ISERROR(SEARCH(Escalas!$S$9,M80)))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40" operator="containsText" id="{19FB2BB7-D654-4F3D-BEC3-2214403BEFB5}">
            <xm:f>NOT(ISERROR(SEARCH(Escalas!$S$8,M80)))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41" operator="containsText" id="{D30D7F64-D1C9-44B2-9C58-399D9A85A3F6}">
            <xm:f>NOT(ISERROR(SEARCH(Escalas!$S$7,M80)))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42" operator="containsText" id="{E5F029D7-C408-441C-975C-3F80D3F1E270}">
            <xm:f>NOT(ISERROR(SEARCH(Escalas!$S$6,M80)))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M80</xm:sqref>
        </x14:conditionalFormatting>
        <x14:conditionalFormatting xmlns:xm="http://schemas.microsoft.com/office/excel/2006/main">
          <x14:cfRule type="containsText" priority="34" operator="containsText" id="{5A9B1613-7BD9-4CD3-B009-43F0C02E6C1A}">
            <xm:f>NOT(ISERROR(SEARCH(Escalas!$S$9,J80)))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35" operator="containsText" id="{D04541F9-CB03-4094-BB08-C237EC7268BB}">
            <xm:f>NOT(ISERROR(SEARCH(Escalas!$S$8,J80)))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36" operator="containsText" id="{1E41D0B5-48DF-4EC3-8236-F72D724F25AC}">
            <xm:f>NOT(ISERROR(SEARCH(Escalas!$S$7,J80)))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37" operator="containsText" id="{43B01338-439C-472C-8FE1-F7A5D026FC31}">
            <xm:f>NOT(ISERROR(SEARCH(Escalas!$S$6,J80)))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beginsWith" priority="29" operator="beginsWith" id="{EEA984C1-4BD9-4158-AA1D-A49717E7433C}">
            <xm:f>LEFT(AE80,LEN(Escalas!$S$10))=Escalas!$S$10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30" operator="containsText" id="{6C755BF6-2B21-461C-BBA7-C5CFFC824DC7}">
            <xm:f>NOT(ISERROR(SEARCH(Escalas!$S$9,AE80)))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31" operator="containsText" id="{0C940CDF-6D37-4904-82CB-A06171C44D06}">
            <xm:f>NOT(ISERROR(SEARCH(Escalas!$S$8,AE80)))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32" operator="containsText" id="{F84B69FB-B929-4D06-90CB-6F6F69C44742}">
            <xm:f>NOT(ISERROR(SEARCH(Escalas!$S$7,AE80)))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33" operator="containsText" id="{B09AAC13-41B8-469B-9A09-75E53822B30A}">
            <xm:f>NOT(ISERROR(SEARCH(Escalas!$S$6,AE80)))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AE80</xm:sqref>
        </x14:conditionalFormatting>
        <x14:conditionalFormatting xmlns:xm="http://schemas.microsoft.com/office/excel/2006/main">
          <x14:cfRule type="containsText" priority="25" operator="containsText" id="{BC5BEC49-1357-4C4A-A214-8ACED65FB797}">
            <xm:f>NOT(ISERROR(SEARCH(Escalas!$S$9,J81)))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6" operator="containsText" id="{33A67ECA-8AFF-4FAC-90D1-84148380BADA}">
            <xm:f>NOT(ISERROR(SEARCH(Escalas!$S$8,J81)))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7" operator="containsText" id="{25559FBA-D474-40A0-94B3-FBA784C2FE56}">
            <xm:f>NOT(ISERROR(SEARCH(Escalas!$S$7,J81)))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8" operator="containsText" id="{9A0E790E-27F5-4576-9103-97AB82221071}">
            <xm:f>NOT(ISERROR(SEARCH(Escalas!$S$6,J81)))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J81</xm:sqref>
        </x14:conditionalFormatting>
        <x14:conditionalFormatting xmlns:xm="http://schemas.microsoft.com/office/excel/2006/main">
          <x14:cfRule type="containsText" priority="20" operator="containsText" id="{98F61291-61E0-4979-AA26-D9CFD6BE705E}">
            <xm:f>NOT(ISERROR(SEARCH(Escalas!$S$10,M81)))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1" operator="containsText" id="{013CB1A0-1B65-45DC-B49D-48B17D201AB1}">
            <xm:f>NOT(ISERROR(SEARCH(Escalas!$S$9,M81)))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22" operator="containsText" id="{5E74421A-DC1D-4BE8-A9E2-144A259AD6CC}">
            <xm:f>NOT(ISERROR(SEARCH(Escalas!$S$8,M81)))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23" operator="containsText" id="{799D6CF5-9A08-42D4-9923-7DFDC532DC18}">
            <xm:f>NOT(ISERROR(SEARCH(Escalas!$S$7,M81)))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944FCF03-FCC7-4ED4-8542-A2EED9FF59EA}">
            <xm:f>NOT(ISERROR(SEARCH(Escalas!$S$6,M81)))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M81</xm:sqref>
        </x14:conditionalFormatting>
        <x14:conditionalFormatting xmlns:xm="http://schemas.microsoft.com/office/excel/2006/main">
          <x14:cfRule type="beginsWith" priority="15" operator="beginsWith" id="{8C35814D-B336-4E89-BE84-F1B2CDB45542}">
            <xm:f>LEFT(AE81,LEN(Escalas!$S$10))=Escalas!$S$10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6" operator="containsText" id="{AA409DC2-8472-4C62-B8AC-C3E7EA113F8D}">
            <xm:f>NOT(ISERROR(SEARCH(Escalas!$S$9,AE81)))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7" operator="containsText" id="{BC6EE08A-3057-4EA1-BDCF-0E121B595FF7}">
            <xm:f>NOT(ISERROR(SEARCH(Escalas!$S$8,AE81)))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8" operator="containsText" id="{08EB3FC2-087D-4B76-9A73-ED086F1B2CDF}">
            <xm:f>NOT(ISERROR(SEARCH(Escalas!$S$7,AE81)))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B9FDB318-C459-44B5-9613-2F7A4C03AE5C}">
            <xm:f>NOT(ISERROR(SEARCH(Escalas!$S$6,AE81)))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AE81</xm:sqref>
        </x14:conditionalFormatting>
        <x14:conditionalFormatting xmlns:xm="http://schemas.microsoft.com/office/excel/2006/main">
          <x14:cfRule type="beginsWith" priority="10" operator="beginsWith" id="{8B78A3B2-8F88-4AE6-B16B-C6D1F6CC9675}">
            <xm:f>LEFT(AE31,LEN(Escalas!$S$10))=Escalas!$S$10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11" operator="containsText" id="{0B9C3F05-E34C-4FD3-874E-7C7F110F0422}">
            <xm:f>NOT(ISERROR(SEARCH(Escalas!$S$9,AE31)))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12" operator="containsText" id="{1B5CAB2A-2364-40E3-9425-017B555D602F}">
            <xm:f>NOT(ISERROR(SEARCH(Escalas!$S$8,AE31)))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3" operator="containsText" id="{68020E4C-DF09-40A9-BC09-BFACA5E56B5B}">
            <xm:f>NOT(ISERROR(SEARCH(Escalas!$S$7,AE31)))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ABFD6038-9693-4D7F-AA42-727DBCB448A0}">
            <xm:f>NOT(ISERROR(SEARCH(Escalas!$S$6,AE31)))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AE31</xm:sqref>
        </x14:conditionalFormatting>
        <x14:conditionalFormatting xmlns:xm="http://schemas.microsoft.com/office/excel/2006/main">
          <x14:cfRule type="containsText" priority="6" operator="containsText" id="{65D91327-7657-4CAC-BA99-E4401F15D24E}">
            <xm:f>NOT(ISERROR(SEARCH(Escalas!$S$9,J31)))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id="{F28216C6-DBC1-4607-A603-D094D1B04A64}">
            <xm:f>NOT(ISERROR(SEARCH(Escalas!$S$8,J31)))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B35C9011-37AB-4C61-95FE-F9D3126BFB31}">
            <xm:f>NOT(ISERROR(SEARCH(Escalas!$S$7,J31)))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9" operator="containsText" id="{626BC9AA-E508-4B95-998A-1007CB095191}">
            <xm:f>NOT(ISERROR(SEARCH(Escalas!$S$6,J31)))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ontainsText" priority="1" operator="containsText" id="{D7A6330F-0D3B-4A17-A645-6905B4C9A5C7}">
            <xm:f>NOT(ISERROR(SEARCH(Escalas!$S$10,M31)))</xm:f>
            <xm:f>Escalas!$S$10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8D7EA5C4-54D0-4AB6-80B5-F8CFC0ABEA64}">
            <xm:f>NOT(ISERROR(SEARCH(Escalas!$S$9,M31)))</xm:f>
            <xm:f>Escalas!$S$9</xm:f>
            <x14:dxf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9458C61D-9B7A-4744-8BAC-125F36FDCC48}">
            <xm:f>NOT(ISERROR(SEARCH(Escalas!$S$8,M31)))</xm:f>
            <xm:f>Escalas!$S$8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1B838BD5-80BA-4348-B6E9-5CD76F76C771}">
            <xm:f>NOT(ISERROR(SEARCH(Escalas!$S$7,M31)))</xm:f>
            <xm:f>Escalas!$S$7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9CF31C21-14AC-4D14-A02A-DC7B6D85E483}">
            <xm:f>NOT(ISERROR(SEARCH(Escalas!$S$6,M31)))</xm:f>
            <xm:f>Escalas!$S$6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Escalas!$B$23:$B$25</xm:f>
          </x14:formula1>
          <xm:sqref>K9:K91</xm:sqref>
        </x14:dataValidation>
        <x14:dataValidation type="list" allowBlank="1" showInputMessage="1" showErrorMessage="1">
          <x14:formula1>
            <xm:f>Escalas!$B$6:$B$10</xm:f>
          </x14:formula1>
          <xm:sqref>E9:E91 Z9:Z91</xm:sqref>
        </x14:dataValidation>
        <x14:dataValidation type="list" allowBlank="1" showInputMessage="1" showErrorMessage="1">
          <x14:formula1>
            <xm:f>Escalas!$B$16:$B$20</xm:f>
          </x14:formula1>
          <xm:sqref>G9:G91 AB9:AB91</xm:sqref>
        </x14:dataValidation>
        <x14:dataValidation type="list" allowBlank="1" showInputMessage="1" showErrorMessage="1">
          <x14:formula1>
            <xm:f>Escalas!$C$45:$C$46</xm:f>
          </x14:formula1>
          <xm:sqref>N9:N91</xm:sqref>
        </x14:dataValidation>
        <x14:dataValidation type="list" allowBlank="1" showInputMessage="1" showErrorMessage="1">
          <x14:formula1>
            <xm:f>Escalas!$D$49:$D$52</xm:f>
          </x14:formula1>
          <xm:sqref>O9:O91</xm:sqref>
        </x14:dataValidation>
        <x14:dataValidation type="list" allowBlank="1" showInputMessage="1" showErrorMessage="1">
          <x14:formula1>
            <xm:f>Escalas!$D$55:$D$58</xm:f>
          </x14:formula1>
          <xm:sqref>P9:P91</xm:sqref>
        </x14:dataValidation>
        <x14:dataValidation type="list" allowBlank="1" showInputMessage="1" showErrorMessage="1">
          <x14:formula1>
            <xm:f>Escalas!$C$61:$C$62</xm:f>
          </x14:formula1>
          <xm:sqref>Q9:Q91</xm:sqref>
        </x14:dataValidation>
        <x14:dataValidation type="list" allowBlank="1" showInputMessage="1" showErrorMessage="1">
          <x14:formula1>
            <xm:f>Escalas!$C$65:$C$66</xm:f>
          </x14:formula1>
          <xm:sqref>R9:R91</xm:sqref>
        </x14:dataValidation>
        <x14:dataValidation type="list" allowBlank="1" showInputMessage="1" showErrorMessage="1">
          <x14:formula1>
            <xm:f>Escalas!$C$69:$C$70</xm:f>
          </x14:formula1>
          <xm:sqref>S9:S91</xm:sqref>
        </x14:dataValidation>
        <x14:dataValidation type="list" allowBlank="1" showInputMessage="1" showErrorMessage="1">
          <x14:formula1>
            <xm:f>Escalas!$C$73:$C$74</xm:f>
          </x14:formula1>
          <xm:sqref>T9:T91</xm:sqref>
        </x14:dataValidation>
        <x14:dataValidation type="list" allowBlank="1" showInputMessage="1" showErrorMessage="1">
          <x14:formula1>
            <xm:f>Escalas!$C$77:$C$78</xm:f>
          </x14:formula1>
          <xm:sqref>U9:U91</xm:sqref>
        </x14:dataValidation>
        <x14:dataValidation type="list" allowBlank="1" showInputMessage="1" showErrorMessage="1">
          <x14:formula1>
            <xm:f>Escalas!$D$81:$D$83</xm:f>
          </x14:formula1>
          <xm:sqref>W9:W91</xm:sqref>
        </x14:dataValidation>
        <x14:dataValidation type="list" allowBlank="1" showInputMessage="1" showErrorMessage="1">
          <x14:formula1>
            <xm:f>Escalas!$C$86:$C$89</xm:f>
          </x14:formula1>
          <xm:sqref>X9:X91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89"/>
  <sheetViews>
    <sheetView topLeftCell="A25" workbookViewId="0">
      <selection activeCell="S6" sqref="S6:S10"/>
    </sheetView>
  </sheetViews>
  <sheetFormatPr baseColWidth="10" defaultRowHeight="12" x14ac:dyDescent="0.2"/>
  <cols>
    <col min="1" max="1" width="5.5" style="21" customWidth="1"/>
    <col min="2" max="2" width="20.5" style="21" customWidth="1"/>
    <col min="3" max="6" width="12" style="21"/>
    <col min="7" max="8" width="18.33203125" style="22" customWidth="1"/>
    <col min="9" max="9" width="6.83203125" style="21" customWidth="1"/>
    <col min="10" max="10" width="12" style="21"/>
    <col min="11" max="11" width="13.83203125" style="21" customWidth="1"/>
    <col min="12" max="12" width="3.6640625" style="21" customWidth="1"/>
    <col min="13" max="16384" width="12" style="21"/>
  </cols>
  <sheetData>
    <row r="2" spans="2:22" x14ac:dyDescent="0.2">
      <c r="K2" s="23" t="s">
        <v>110</v>
      </c>
      <c r="S2" s="23" t="s">
        <v>99</v>
      </c>
    </row>
    <row r="3" spans="2:22" x14ac:dyDescent="0.2">
      <c r="B3" s="23" t="s">
        <v>75</v>
      </c>
      <c r="J3" s="184" t="s">
        <v>171</v>
      </c>
      <c r="K3" s="184"/>
      <c r="L3" s="184"/>
      <c r="M3" s="184" t="s">
        <v>78</v>
      </c>
      <c r="N3" s="184"/>
      <c r="O3" s="184"/>
      <c r="P3" s="184"/>
      <c r="Q3" s="184"/>
    </row>
    <row r="4" spans="2:22" x14ac:dyDescent="0.2">
      <c r="B4" s="185" t="s">
        <v>170</v>
      </c>
      <c r="C4" s="185"/>
      <c r="D4" s="185"/>
      <c r="E4" s="185"/>
      <c r="F4" s="185"/>
      <c r="G4" s="185"/>
      <c r="J4" s="184"/>
      <c r="K4" s="184"/>
      <c r="L4" s="184"/>
      <c r="M4" s="55" t="s">
        <v>80</v>
      </c>
      <c r="N4" s="55" t="s">
        <v>81</v>
      </c>
      <c r="O4" s="55" t="s">
        <v>39</v>
      </c>
      <c r="P4" s="55" t="s">
        <v>41</v>
      </c>
      <c r="Q4" s="55" t="s">
        <v>82</v>
      </c>
    </row>
    <row r="5" spans="2:22" x14ac:dyDescent="0.2">
      <c r="B5" s="51" t="s">
        <v>76</v>
      </c>
      <c r="C5" s="188" t="s">
        <v>77</v>
      </c>
      <c r="D5" s="188"/>
      <c r="E5" s="185" t="s">
        <v>78</v>
      </c>
      <c r="F5" s="185"/>
      <c r="G5" s="52" t="s">
        <v>79</v>
      </c>
      <c r="J5" s="184"/>
      <c r="K5" s="184"/>
      <c r="L5" s="184"/>
      <c r="M5" s="56">
        <v>1</v>
      </c>
      <c r="N5" s="56">
        <v>2</v>
      </c>
      <c r="O5" s="56">
        <v>3</v>
      </c>
      <c r="P5" s="56">
        <v>4</v>
      </c>
      <c r="Q5" s="56">
        <v>5</v>
      </c>
      <c r="T5" s="58" t="s">
        <v>101</v>
      </c>
      <c r="U5" s="58" t="s">
        <v>102</v>
      </c>
    </row>
    <row r="6" spans="2:22" ht="24.75" customHeight="1" x14ac:dyDescent="0.2">
      <c r="B6" s="24" t="s">
        <v>80</v>
      </c>
      <c r="C6" s="178" t="s">
        <v>83</v>
      </c>
      <c r="D6" s="178"/>
      <c r="E6" s="178" t="s">
        <v>168</v>
      </c>
      <c r="F6" s="178"/>
      <c r="G6" s="25">
        <v>1</v>
      </c>
      <c r="H6" s="25" t="s">
        <v>131</v>
      </c>
      <c r="J6" s="183" t="s">
        <v>100</v>
      </c>
      <c r="K6" s="55" t="s">
        <v>9</v>
      </c>
      <c r="L6" s="57">
        <v>5</v>
      </c>
      <c r="M6" s="26">
        <f>L6*$M$5</f>
        <v>5</v>
      </c>
      <c r="N6" s="27">
        <f>L6*$N$5</f>
        <v>10</v>
      </c>
      <c r="O6" s="28">
        <f>L6*$O$5</f>
        <v>15</v>
      </c>
      <c r="P6" s="28">
        <f>L6*$P$5</f>
        <v>20</v>
      </c>
      <c r="Q6" s="28">
        <f>L6*$Q$5</f>
        <v>25</v>
      </c>
      <c r="S6" s="59" t="s">
        <v>103</v>
      </c>
      <c r="T6" s="25">
        <v>15</v>
      </c>
      <c r="U6" s="25">
        <v>25</v>
      </c>
    </row>
    <row r="7" spans="2:22" ht="24.75" customHeight="1" x14ac:dyDescent="0.2">
      <c r="B7" s="24" t="s">
        <v>81</v>
      </c>
      <c r="C7" s="178" t="s">
        <v>84</v>
      </c>
      <c r="D7" s="178"/>
      <c r="E7" s="178" t="s">
        <v>88</v>
      </c>
      <c r="F7" s="178"/>
      <c r="G7" s="25">
        <v>2</v>
      </c>
      <c r="H7" s="25" t="s">
        <v>132</v>
      </c>
      <c r="J7" s="183"/>
      <c r="K7" s="55" t="s">
        <v>93</v>
      </c>
      <c r="L7" s="57">
        <v>4</v>
      </c>
      <c r="M7" s="29">
        <f t="shared" ref="M7:M10" si="0">L7*$M$5</f>
        <v>4</v>
      </c>
      <c r="N7" s="26">
        <f t="shared" ref="N7:N10" si="1">L7*$N$5</f>
        <v>8</v>
      </c>
      <c r="O7" s="27">
        <f t="shared" ref="O7:O10" si="2">L7*$O$5</f>
        <v>12</v>
      </c>
      <c r="P7" s="28">
        <f t="shared" ref="P7:P10" si="3">L7*$P$5</f>
        <v>16</v>
      </c>
      <c r="Q7" s="28">
        <f t="shared" ref="Q7:Q10" si="4">L7*$Q$5</f>
        <v>20</v>
      </c>
      <c r="S7" s="60" t="s">
        <v>104</v>
      </c>
      <c r="T7" s="25">
        <v>10</v>
      </c>
      <c r="U7" s="25">
        <v>12</v>
      </c>
    </row>
    <row r="8" spans="2:22" ht="24.75" customHeight="1" x14ac:dyDescent="0.2">
      <c r="B8" s="24" t="s">
        <v>39</v>
      </c>
      <c r="C8" s="178" t="s">
        <v>85</v>
      </c>
      <c r="D8" s="178"/>
      <c r="E8" s="178" t="s">
        <v>89</v>
      </c>
      <c r="F8" s="178"/>
      <c r="G8" s="25">
        <v>3</v>
      </c>
      <c r="H8" s="25" t="s">
        <v>133</v>
      </c>
      <c r="J8" s="183"/>
      <c r="K8" s="55" t="s">
        <v>3</v>
      </c>
      <c r="L8" s="57">
        <v>3</v>
      </c>
      <c r="M8" s="29">
        <f t="shared" si="0"/>
        <v>3</v>
      </c>
      <c r="N8" s="26">
        <f t="shared" si="1"/>
        <v>6</v>
      </c>
      <c r="O8" s="26">
        <f t="shared" si="2"/>
        <v>9</v>
      </c>
      <c r="P8" s="27">
        <f t="shared" si="3"/>
        <v>12</v>
      </c>
      <c r="Q8" s="28">
        <f t="shared" si="4"/>
        <v>15</v>
      </c>
      <c r="S8" s="61" t="s">
        <v>3</v>
      </c>
      <c r="T8" s="25">
        <v>5</v>
      </c>
      <c r="U8" s="25">
        <v>9</v>
      </c>
    </row>
    <row r="9" spans="2:22" ht="24.75" customHeight="1" x14ac:dyDescent="0.2">
      <c r="B9" s="24" t="s">
        <v>41</v>
      </c>
      <c r="C9" s="178" t="s">
        <v>86</v>
      </c>
      <c r="D9" s="178"/>
      <c r="E9" s="178" t="s">
        <v>90</v>
      </c>
      <c r="F9" s="178"/>
      <c r="G9" s="25">
        <v>4</v>
      </c>
      <c r="H9" s="25" t="s">
        <v>134</v>
      </c>
      <c r="J9" s="183"/>
      <c r="K9" s="55" t="s">
        <v>20</v>
      </c>
      <c r="L9" s="57">
        <v>2</v>
      </c>
      <c r="M9" s="30">
        <f t="shared" si="0"/>
        <v>2</v>
      </c>
      <c r="N9" s="29">
        <f t="shared" si="1"/>
        <v>4</v>
      </c>
      <c r="O9" s="26">
        <f t="shared" si="2"/>
        <v>6</v>
      </c>
      <c r="P9" s="26">
        <f t="shared" si="3"/>
        <v>8</v>
      </c>
      <c r="Q9" s="27">
        <f t="shared" si="4"/>
        <v>10</v>
      </c>
      <c r="S9" s="62" t="s">
        <v>105</v>
      </c>
      <c r="T9" s="25">
        <v>3</v>
      </c>
      <c r="U9" s="25">
        <v>4</v>
      </c>
      <c r="V9" s="21" t="s">
        <v>108</v>
      </c>
    </row>
    <row r="10" spans="2:22" ht="39" customHeight="1" x14ac:dyDescent="0.2">
      <c r="B10" s="24" t="s">
        <v>82</v>
      </c>
      <c r="C10" s="178" t="s">
        <v>87</v>
      </c>
      <c r="D10" s="178"/>
      <c r="E10" s="178" t="s">
        <v>91</v>
      </c>
      <c r="F10" s="178"/>
      <c r="G10" s="25">
        <v>5</v>
      </c>
      <c r="H10" s="25" t="s">
        <v>135</v>
      </c>
      <c r="J10" s="183"/>
      <c r="K10" s="55" t="s">
        <v>92</v>
      </c>
      <c r="L10" s="57">
        <v>1</v>
      </c>
      <c r="M10" s="30">
        <f t="shared" si="0"/>
        <v>1</v>
      </c>
      <c r="N10" s="30">
        <f t="shared" si="1"/>
        <v>2</v>
      </c>
      <c r="O10" s="29">
        <f t="shared" si="2"/>
        <v>3</v>
      </c>
      <c r="P10" s="29">
        <f t="shared" si="3"/>
        <v>4</v>
      </c>
      <c r="Q10" s="26">
        <f t="shared" si="4"/>
        <v>5</v>
      </c>
      <c r="S10" s="63" t="s">
        <v>106</v>
      </c>
      <c r="T10" s="25">
        <v>1</v>
      </c>
      <c r="U10" s="25">
        <v>3</v>
      </c>
    </row>
    <row r="12" spans="2:22" x14ac:dyDescent="0.2">
      <c r="V12" s="21" t="s">
        <v>107</v>
      </c>
    </row>
    <row r="13" spans="2:22" x14ac:dyDescent="0.2">
      <c r="B13" s="23" t="s">
        <v>100</v>
      </c>
    </row>
    <row r="14" spans="2:22" x14ac:dyDescent="0.2">
      <c r="B14" s="186" t="s">
        <v>169</v>
      </c>
      <c r="C14" s="186"/>
      <c r="D14" s="186"/>
      <c r="E14" s="186"/>
      <c r="F14" s="186"/>
      <c r="G14" s="186"/>
    </row>
    <row r="15" spans="2:22" ht="12.75" customHeight="1" x14ac:dyDescent="0.2">
      <c r="B15" s="53" t="s">
        <v>76</v>
      </c>
      <c r="C15" s="187" t="s">
        <v>77</v>
      </c>
      <c r="D15" s="187"/>
      <c r="E15" s="187"/>
      <c r="F15" s="187"/>
      <c r="G15" s="54" t="s">
        <v>79</v>
      </c>
    </row>
    <row r="16" spans="2:22" ht="28.5" customHeight="1" x14ac:dyDescent="0.2">
      <c r="B16" s="24" t="s">
        <v>92</v>
      </c>
      <c r="C16" s="180" t="s">
        <v>94</v>
      </c>
      <c r="D16" s="181"/>
      <c r="E16" s="181"/>
      <c r="F16" s="182"/>
      <c r="G16" s="25">
        <v>1</v>
      </c>
    </row>
    <row r="17" spans="2:8" ht="28.5" customHeight="1" x14ac:dyDescent="0.2">
      <c r="B17" s="24" t="s">
        <v>20</v>
      </c>
      <c r="C17" s="180" t="s">
        <v>95</v>
      </c>
      <c r="D17" s="181"/>
      <c r="E17" s="181"/>
      <c r="F17" s="182"/>
      <c r="G17" s="25">
        <v>2</v>
      </c>
    </row>
    <row r="18" spans="2:8" ht="28.5" customHeight="1" x14ac:dyDescent="0.2">
      <c r="B18" s="24" t="s">
        <v>3</v>
      </c>
      <c r="C18" s="180" t="s">
        <v>96</v>
      </c>
      <c r="D18" s="181"/>
      <c r="E18" s="181"/>
      <c r="F18" s="182"/>
      <c r="G18" s="25">
        <v>3</v>
      </c>
    </row>
    <row r="19" spans="2:8" ht="28.5" customHeight="1" x14ac:dyDescent="0.2">
      <c r="B19" s="24" t="s">
        <v>93</v>
      </c>
      <c r="C19" s="180" t="s">
        <v>97</v>
      </c>
      <c r="D19" s="181"/>
      <c r="E19" s="181"/>
      <c r="F19" s="182"/>
      <c r="G19" s="25">
        <v>4</v>
      </c>
    </row>
    <row r="20" spans="2:8" ht="28.5" customHeight="1" x14ac:dyDescent="0.2">
      <c r="B20" s="24" t="s">
        <v>9</v>
      </c>
      <c r="C20" s="180" t="s">
        <v>98</v>
      </c>
      <c r="D20" s="181"/>
      <c r="E20" s="181"/>
      <c r="F20" s="182"/>
      <c r="G20" s="25">
        <v>5</v>
      </c>
    </row>
    <row r="22" spans="2:8" ht="32.25" customHeight="1" x14ac:dyDescent="0.2">
      <c r="B22" s="64" t="s">
        <v>16</v>
      </c>
      <c r="C22" s="191" t="s">
        <v>18</v>
      </c>
      <c r="D22" s="191"/>
      <c r="E22" s="191"/>
      <c r="F22" s="191"/>
      <c r="G22" s="191"/>
      <c r="H22" s="31"/>
    </row>
    <row r="23" spans="2:8" ht="43.5" customHeight="1" x14ac:dyDescent="0.2">
      <c r="B23" s="65" t="s">
        <v>8</v>
      </c>
      <c r="C23" s="179" t="s">
        <v>14</v>
      </c>
      <c r="D23" s="179"/>
      <c r="E23" s="179"/>
      <c r="F23" s="179"/>
      <c r="G23" s="179"/>
      <c r="H23" s="32"/>
    </row>
    <row r="24" spans="2:8" ht="43.5" customHeight="1" x14ac:dyDescent="0.2">
      <c r="B24" s="66" t="s">
        <v>6</v>
      </c>
      <c r="C24" s="179" t="s">
        <v>12</v>
      </c>
      <c r="D24" s="179"/>
      <c r="E24" s="179"/>
      <c r="F24" s="179"/>
      <c r="G24" s="179"/>
      <c r="H24" s="32"/>
    </row>
    <row r="25" spans="2:8" ht="50.25" customHeight="1" x14ac:dyDescent="0.2">
      <c r="B25" s="66" t="s">
        <v>4</v>
      </c>
      <c r="C25" s="179" t="s">
        <v>10</v>
      </c>
      <c r="D25" s="179"/>
      <c r="E25" s="179"/>
      <c r="F25" s="179"/>
      <c r="G25" s="179"/>
      <c r="H25" s="32"/>
    </row>
    <row r="27" spans="2:8" ht="24" x14ac:dyDescent="0.2">
      <c r="B27" s="67" t="s">
        <v>17</v>
      </c>
      <c r="C27" s="68" t="s">
        <v>16</v>
      </c>
      <c r="D27" s="69" t="s">
        <v>137</v>
      </c>
      <c r="E27" s="170" t="s">
        <v>15</v>
      </c>
      <c r="F27" s="170"/>
    </row>
    <row r="28" spans="2:8" ht="15" customHeight="1" x14ac:dyDescent="0.2">
      <c r="B28" s="33" t="s">
        <v>103</v>
      </c>
      <c r="C28" s="176" t="s">
        <v>8</v>
      </c>
      <c r="D28" s="177" t="s">
        <v>138</v>
      </c>
      <c r="E28" s="171" t="s">
        <v>13</v>
      </c>
      <c r="F28" s="171"/>
    </row>
    <row r="29" spans="2:8" x14ac:dyDescent="0.2">
      <c r="B29" s="33" t="s">
        <v>104</v>
      </c>
      <c r="C29" s="176"/>
      <c r="D29" s="177"/>
      <c r="E29" s="171"/>
      <c r="F29" s="171"/>
    </row>
    <row r="30" spans="2:8" x14ac:dyDescent="0.2">
      <c r="B30" s="33" t="s">
        <v>3</v>
      </c>
      <c r="C30" s="176"/>
      <c r="D30" s="177"/>
      <c r="E30" s="171"/>
      <c r="F30" s="171"/>
    </row>
    <row r="31" spans="2:8" x14ac:dyDescent="0.2">
      <c r="B31" s="33" t="s">
        <v>103</v>
      </c>
      <c r="C31" s="34" t="s">
        <v>6</v>
      </c>
      <c r="D31" s="177"/>
      <c r="E31" s="171"/>
      <c r="F31" s="171"/>
    </row>
    <row r="32" spans="2:8" ht="15" customHeight="1" x14ac:dyDescent="0.2">
      <c r="B32" s="35" t="s">
        <v>105</v>
      </c>
      <c r="C32" s="36" t="s">
        <v>8</v>
      </c>
      <c r="D32" s="177" t="s">
        <v>139</v>
      </c>
      <c r="E32" s="172" t="s">
        <v>11</v>
      </c>
      <c r="F32" s="172"/>
    </row>
    <row r="33" spans="2:6" x14ac:dyDescent="0.2">
      <c r="B33" s="35" t="s">
        <v>104</v>
      </c>
      <c r="C33" s="173" t="s">
        <v>6</v>
      </c>
      <c r="D33" s="177"/>
      <c r="E33" s="172"/>
      <c r="F33" s="172"/>
    </row>
    <row r="34" spans="2:6" x14ac:dyDescent="0.2">
      <c r="B34" s="35" t="s">
        <v>3</v>
      </c>
      <c r="C34" s="173"/>
      <c r="D34" s="177"/>
      <c r="E34" s="172"/>
      <c r="F34" s="172"/>
    </row>
    <row r="35" spans="2:6" x14ac:dyDescent="0.2">
      <c r="B35" s="35" t="s">
        <v>105</v>
      </c>
      <c r="C35" s="173"/>
      <c r="D35" s="177"/>
      <c r="E35" s="172"/>
      <c r="F35" s="172"/>
    </row>
    <row r="36" spans="2:6" x14ac:dyDescent="0.2">
      <c r="B36" s="35" t="s">
        <v>103</v>
      </c>
      <c r="C36" s="36" t="s">
        <v>4</v>
      </c>
      <c r="D36" s="177"/>
      <c r="E36" s="172"/>
      <c r="F36" s="172"/>
    </row>
    <row r="37" spans="2:6" ht="15" customHeight="1" x14ac:dyDescent="0.2">
      <c r="B37" s="37" t="s">
        <v>106</v>
      </c>
      <c r="C37" s="38" t="s">
        <v>8</v>
      </c>
      <c r="D37" s="177" t="s">
        <v>67</v>
      </c>
      <c r="E37" s="174" t="s">
        <v>7</v>
      </c>
      <c r="F37" s="174"/>
    </row>
    <row r="38" spans="2:6" x14ac:dyDescent="0.2">
      <c r="B38" s="37" t="s">
        <v>106</v>
      </c>
      <c r="C38" s="38" t="s">
        <v>6</v>
      </c>
      <c r="D38" s="177"/>
      <c r="E38" s="174"/>
      <c r="F38" s="174"/>
    </row>
    <row r="39" spans="2:6" x14ac:dyDescent="0.2">
      <c r="B39" s="37" t="s">
        <v>104</v>
      </c>
      <c r="C39" s="175" t="s">
        <v>4</v>
      </c>
      <c r="D39" s="177"/>
      <c r="E39" s="174"/>
      <c r="F39" s="174"/>
    </row>
    <row r="40" spans="2:6" x14ac:dyDescent="0.2">
      <c r="B40" s="37" t="s">
        <v>3</v>
      </c>
      <c r="C40" s="175"/>
      <c r="D40" s="177"/>
      <c r="E40" s="174"/>
      <c r="F40" s="174"/>
    </row>
    <row r="41" spans="2:6" x14ac:dyDescent="0.2">
      <c r="B41" s="37" t="s">
        <v>105</v>
      </c>
      <c r="C41" s="175"/>
      <c r="D41" s="177"/>
      <c r="E41" s="174"/>
      <c r="F41" s="174"/>
    </row>
    <row r="42" spans="2:6" x14ac:dyDescent="0.2">
      <c r="B42" s="37" t="s">
        <v>106</v>
      </c>
      <c r="C42" s="175"/>
      <c r="D42" s="177"/>
      <c r="E42" s="174"/>
      <c r="F42" s="174"/>
    </row>
    <row r="44" spans="2:6" x14ac:dyDescent="0.2">
      <c r="B44" s="39" t="s">
        <v>121</v>
      </c>
      <c r="C44" s="22"/>
    </row>
    <row r="45" spans="2:6" x14ac:dyDescent="0.2">
      <c r="B45" s="40" t="s">
        <v>142</v>
      </c>
      <c r="C45" s="25">
        <v>0</v>
      </c>
    </row>
    <row r="46" spans="2:6" x14ac:dyDescent="0.2">
      <c r="B46" s="24" t="s">
        <v>141</v>
      </c>
      <c r="C46" s="25">
        <v>1</v>
      </c>
    </row>
    <row r="48" spans="2:6" x14ac:dyDescent="0.2">
      <c r="B48" s="23" t="s">
        <v>122</v>
      </c>
    </row>
    <row r="49" spans="2:4" ht="19.5" customHeight="1" x14ac:dyDescent="0.2">
      <c r="B49" s="189" t="s">
        <v>143</v>
      </c>
      <c r="C49" s="190"/>
      <c r="D49" s="26">
        <v>0</v>
      </c>
    </row>
    <row r="50" spans="2:4" ht="19.5" customHeight="1" x14ac:dyDescent="0.2">
      <c r="B50" s="180" t="s">
        <v>144</v>
      </c>
      <c r="C50" s="182"/>
      <c r="D50" s="25">
        <v>1</v>
      </c>
    </row>
    <row r="51" spans="2:4" ht="19.5" customHeight="1" x14ac:dyDescent="0.2">
      <c r="B51" s="180" t="s">
        <v>145</v>
      </c>
      <c r="C51" s="182"/>
      <c r="D51" s="25">
        <v>2</v>
      </c>
    </row>
    <row r="52" spans="2:4" ht="19.5" customHeight="1" x14ac:dyDescent="0.2">
      <c r="B52" s="180" t="s">
        <v>146</v>
      </c>
      <c r="C52" s="182"/>
      <c r="D52" s="25">
        <v>3</v>
      </c>
    </row>
    <row r="54" spans="2:4" x14ac:dyDescent="0.2">
      <c r="B54" s="23" t="s">
        <v>114</v>
      </c>
    </row>
    <row r="55" spans="2:4" ht="17.25" customHeight="1" x14ac:dyDescent="0.2">
      <c r="B55" s="178" t="s">
        <v>147</v>
      </c>
      <c r="C55" s="178"/>
      <c r="D55" s="25">
        <v>0</v>
      </c>
    </row>
    <row r="56" spans="2:4" ht="17.25" customHeight="1" x14ac:dyDescent="0.2">
      <c r="B56" s="178" t="s">
        <v>148</v>
      </c>
      <c r="C56" s="178"/>
      <c r="D56" s="25">
        <v>1</v>
      </c>
    </row>
    <row r="57" spans="2:4" ht="17.25" customHeight="1" x14ac:dyDescent="0.2">
      <c r="B57" s="178" t="s">
        <v>149</v>
      </c>
      <c r="C57" s="178"/>
      <c r="D57" s="25">
        <v>2</v>
      </c>
    </row>
    <row r="58" spans="2:4" ht="20.25" customHeight="1" x14ac:dyDescent="0.2">
      <c r="B58" s="178" t="s">
        <v>150</v>
      </c>
      <c r="C58" s="178"/>
      <c r="D58" s="25">
        <v>3</v>
      </c>
    </row>
    <row r="60" spans="2:4" x14ac:dyDescent="0.2">
      <c r="B60" s="23" t="s">
        <v>140</v>
      </c>
    </row>
    <row r="61" spans="2:4" x14ac:dyDescent="0.2">
      <c r="B61" s="40" t="s">
        <v>151</v>
      </c>
      <c r="C61" s="25">
        <v>0</v>
      </c>
    </row>
    <row r="62" spans="2:4" x14ac:dyDescent="0.2">
      <c r="B62" s="41" t="s">
        <v>152</v>
      </c>
      <c r="C62" s="25">
        <v>1</v>
      </c>
    </row>
    <row r="64" spans="2:4" x14ac:dyDescent="0.2">
      <c r="B64" s="23" t="s">
        <v>153</v>
      </c>
    </row>
    <row r="65" spans="2:3" x14ac:dyDescent="0.2">
      <c r="B65" s="42" t="s">
        <v>155</v>
      </c>
      <c r="C65" s="25">
        <v>0</v>
      </c>
    </row>
    <row r="66" spans="2:3" x14ac:dyDescent="0.2">
      <c r="B66" s="24" t="s">
        <v>154</v>
      </c>
      <c r="C66" s="25">
        <v>1</v>
      </c>
    </row>
    <row r="68" spans="2:3" x14ac:dyDescent="0.2">
      <c r="B68" s="23" t="s">
        <v>119</v>
      </c>
    </row>
    <row r="69" spans="2:3" x14ac:dyDescent="0.2">
      <c r="B69" s="40" t="s">
        <v>151</v>
      </c>
      <c r="C69" s="25">
        <v>0</v>
      </c>
    </row>
    <row r="70" spans="2:3" x14ac:dyDescent="0.2">
      <c r="B70" s="41" t="s">
        <v>152</v>
      </c>
      <c r="C70" s="25">
        <v>1</v>
      </c>
    </row>
    <row r="72" spans="2:3" x14ac:dyDescent="0.2">
      <c r="B72" s="23" t="s">
        <v>117</v>
      </c>
    </row>
    <row r="73" spans="2:3" x14ac:dyDescent="0.2">
      <c r="B73" s="40" t="s">
        <v>151</v>
      </c>
      <c r="C73" s="25">
        <v>0</v>
      </c>
    </row>
    <row r="74" spans="2:3" x14ac:dyDescent="0.2">
      <c r="B74" s="41" t="s">
        <v>152</v>
      </c>
      <c r="C74" s="25">
        <v>1</v>
      </c>
    </row>
    <row r="76" spans="2:3" x14ac:dyDescent="0.2">
      <c r="B76" s="23" t="s">
        <v>118</v>
      </c>
    </row>
    <row r="77" spans="2:3" x14ac:dyDescent="0.2">
      <c r="B77" s="40" t="s">
        <v>151</v>
      </c>
      <c r="C77" s="25">
        <v>0</v>
      </c>
    </row>
    <row r="78" spans="2:3" x14ac:dyDescent="0.2">
      <c r="B78" s="41" t="s">
        <v>152</v>
      </c>
      <c r="C78" s="25">
        <v>1</v>
      </c>
    </row>
    <row r="80" spans="2:3" x14ac:dyDescent="0.2">
      <c r="B80" s="23" t="s">
        <v>125</v>
      </c>
    </row>
    <row r="81" spans="2:4" ht="13.5" customHeight="1" x14ac:dyDescent="0.2">
      <c r="B81" s="178" t="s">
        <v>156</v>
      </c>
      <c r="C81" s="178"/>
      <c r="D81" s="25">
        <v>0</v>
      </c>
    </row>
    <row r="82" spans="2:4" ht="13.5" customHeight="1" x14ac:dyDescent="0.2">
      <c r="B82" s="178" t="s">
        <v>157</v>
      </c>
      <c r="C82" s="178"/>
      <c r="D82" s="25">
        <v>1</v>
      </c>
    </row>
    <row r="83" spans="2:4" ht="13.5" customHeight="1" x14ac:dyDescent="0.2">
      <c r="B83" s="178" t="s">
        <v>158</v>
      </c>
      <c r="C83" s="178"/>
      <c r="D83" s="25">
        <v>2</v>
      </c>
    </row>
    <row r="85" spans="2:4" x14ac:dyDescent="0.2">
      <c r="B85" s="23" t="s">
        <v>127</v>
      </c>
    </row>
    <row r="86" spans="2:4" x14ac:dyDescent="0.2">
      <c r="B86" s="43" t="s">
        <v>159</v>
      </c>
      <c r="C86" s="25">
        <v>0</v>
      </c>
    </row>
    <row r="87" spans="2:4" x14ac:dyDescent="0.2">
      <c r="B87" s="43" t="s">
        <v>162</v>
      </c>
      <c r="C87" s="25">
        <v>1</v>
      </c>
    </row>
    <row r="88" spans="2:4" x14ac:dyDescent="0.2">
      <c r="B88" s="43" t="s">
        <v>160</v>
      </c>
      <c r="C88" s="25">
        <v>2</v>
      </c>
    </row>
    <row r="89" spans="2:4" x14ac:dyDescent="0.2">
      <c r="B89" s="43" t="s">
        <v>161</v>
      </c>
      <c r="C89" s="25">
        <v>3</v>
      </c>
    </row>
  </sheetData>
  <mergeCells count="48">
    <mergeCell ref="B82:C82"/>
    <mergeCell ref="B83:C83"/>
    <mergeCell ref="J3:L5"/>
    <mergeCell ref="B55:C55"/>
    <mergeCell ref="B56:C56"/>
    <mergeCell ref="B57:C57"/>
    <mergeCell ref="B58:C58"/>
    <mergeCell ref="B81:C81"/>
    <mergeCell ref="D37:D42"/>
    <mergeCell ref="B49:C49"/>
    <mergeCell ref="B50:C50"/>
    <mergeCell ref="B51:C51"/>
    <mergeCell ref="B52:C52"/>
    <mergeCell ref="C22:G22"/>
    <mergeCell ref="C23:G23"/>
    <mergeCell ref="C24:G24"/>
    <mergeCell ref="C25:G25"/>
    <mergeCell ref="C19:F19"/>
    <mergeCell ref="C20:F20"/>
    <mergeCell ref="J6:J10"/>
    <mergeCell ref="M3:Q3"/>
    <mergeCell ref="B4:G4"/>
    <mergeCell ref="B14:G14"/>
    <mergeCell ref="C15:F15"/>
    <mergeCell ref="E5:F5"/>
    <mergeCell ref="C5:D5"/>
    <mergeCell ref="C16:F16"/>
    <mergeCell ref="C17:F17"/>
    <mergeCell ref="C18:F18"/>
    <mergeCell ref="E6:F6"/>
    <mergeCell ref="E7:F7"/>
    <mergeCell ref="E8:F8"/>
    <mergeCell ref="E9:F9"/>
    <mergeCell ref="E10:F10"/>
    <mergeCell ref="C6:D6"/>
    <mergeCell ref="C7:D7"/>
    <mergeCell ref="C8:D8"/>
    <mergeCell ref="C9:D9"/>
    <mergeCell ref="C10:D10"/>
    <mergeCell ref="E27:F27"/>
    <mergeCell ref="E28:F31"/>
    <mergeCell ref="E32:F36"/>
    <mergeCell ref="C33:C35"/>
    <mergeCell ref="E37:F42"/>
    <mergeCell ref="C39:C42"/>
    <mergeCell ref="C28:C30"/>
    <mergeCell ref="D28:D31"/>
    <mergeCell ref="D32:D3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85" zoomScaleNormal="100" zoomScaleSheetLayoutView="85" workbookViewId="0">
      <selection activeCell="A19" sqref="A19:C25"/>
    </sheetView>
  </sheetViews>
  <sheetFormatPr baseColWidth="10" defaultRowHeight="15" x14ac:dyDescent="0.25"/>
  <cols>
    <col min="1" max="1" width="5.33203125" style="1" customWidth="1"/>
    <col min="2" max="2" width="15.83203125" style="1" customWidth="1"/>
    <col min="3" max="3" width="65.1640625" style="1" customWidth="1"/>
    <col min="4" max="4" width="4" style="1" customWidth="1"/>
    <col min="5" max="5" width="13.83203125" style="1" customWidth="1"/>
    <col min="6" max="6" width="18.5" style="1" customWidth="1"/>
    <col min="7" max="7" width="14" style="1" customWidth="1"/>
    <col min="8" max="8" width="15.5" style="1" customWidth="1"/>
    <col min="9" max="16384" width="12" style="1"/>
  </cols>
  <sheetData>
    <row r="1" spans="1:11" x14ac:dyDescent="0.25">
      <c r="G1" s="195"/>
      <c r="H1" s="195"/>
      <c r="I1" s="195"/>
      <c r="J1" s="195"/>
      <c r="K1" s="195"/>
    </row>
    <row r="2" spans="1:11" x14ac:dyDescent="0.25">
      <c r="E2" s="196" t="s">
        <v>45</v>
      </c>
      <c r="F2" s="197"/>
      <c r="G2" s="10" t="s">
        <v>35</v>
      </c>
      <c r="H2" s="10" t="s">
        <v>37</v>
      </c>
      <c r="I2" s="10" t="s">
        <v>39</v>
      </c>
      <c r="J2" s="10" t="s">
        <v>41</v>
      </c>
      <c r="K2" s="10" t="s">
        <v>43</v>
      </c>
    </row>
    <row r="3" spans="1:11" x14ac:dyDescent="0.25">
      <c r="A3" s="192" t="s">
        <v>44</v>
      </c>
      <c r="B3" s="192"/>
      <c r="C3" s="9" t="s">
        <v>18</v>
      </c>
      <c r="E3" s="198"/>
      <c r="F3" s="199"/>
      <c r="G3" s="6">
        <v>1</v>
      </c>
      <c r="H3" s="6">
        <v>2</v>
      </c>
      <c r="I3" s="6">
        <v>4</v>
      </c>
      <c r="J3" s="6">
        <v>8</v>
      </c>
      <c r="K3" s="6">
        <v>14</v>
      </c>
    </row>
    <row r="4" spans="1:11" ht="15" customHeight="1" x14ac:dyDescent="0.25">
      <c r="A4" s="11">
        <v>14</v>
      </c>
      <c r="B4" s="11" t="s">
        <v>43</v>
      </c>
      <c r="C4" s="11" t="s">
        <v>42</v>
      </c>
      <c r="E4" s="6" t="s">
        <v>31</v>
      </c>
      <c r="F4" s="6">
        <v>18</v>
      </c>
      <c r="G4" s="13">
        <f>$F$4*G3</f>
        <v>18</v>
      </c>
      <c r="H4" s="13">
        <f>$F$4*H3</f>
        <v>36</v>
      </c>
      <c r="I4" s="14">
        <f>$F$4*I3</f>
        <v>72</v>
      </c>
      <c r="J4" s="14">
        <f>$F$4*J3</f>
        <v>144</v>
      </c>
      <c r="K4" s="14">
        <f>$F$4*K3</f>
        <v>252</v>
      </c>
    </row>
    <row r="5" spans="1:11" x14ac:dyDescent="0.25">
      <c r="A5" s="11">
        <v>8</v>
      </c>
      <c r="B5" s="11" t="s">
        <v>41</v>
      </c>
      <c r="C5" s="11" t="s">
        <v>40</v>
      </c>
      <c r="E5" s="6" t="s">
        <v>28</v>
      </c>
      <c r="F5" s="6">
        <v>9</v>
      </c>
      <c r="G5" s="12">
        <f>$F$5*G3</f>
        <v>9</v>
      </c>
      <c r="H5" s="13">
        <f>$F$5*H3</f>
        <v>18</v>
      </c>
      <c r="I5" s="13">
        <f>$F$5*I3</f>
        <v>36</v>
      </c>
      <c r="J5" s="14">
        <f>$F$5*J3</f>
        <v>72</v>
      </c>
      <c r="K5" s="14">
        <f>$F$5*K3</f>
        <v>126</v>
      </c>
    </row>
    <row r="6" spans="1:11" x14ac:dyDescent="0.25">
      <c r="A6" s="11">
        <v>4</v>
      </c>
      <c r="B6" s="11" t="s">
        <v>39</v>
      </c>
      <c r="C6" s="11" t="s">
        <v>38</v>
      </c>
      <c r="E6" s="6" t="s">
        <v>5</v>
      </c>
      <c r="F6" s="6">
        <v>5</v>
      </c>
      <c r="G6" s="12">
        <f>$F$6*G3</f>
        <v>5</v>
      </c>
      <c r="H6" s="12">
        <f>$F$6*H3</f>
        <v>10</v>
      </c>
      <c r="I6" s="13">
        <f>$F$6*I3</f>
        <v>20</v>
      </c>
      <c r="J6" s="14">
        <f>$F$6*J3</f>
        <v>40</v>
      </c>
      <c r="K6" s="14">
        <f>$F$6*K3</f>
        <v>70</v>
      </c>
    </row>
    <row r="7" spans="1:11" x14ac:dyDescent="0.25">
      <c r="A7" s="11">
        <v>2</v>
      </c>
      <c r="B7" s="11" t="s">
        <v>37</v>
      </c>
      <c r="C7" s="11" t="s">
        <v>36</v>
      </c>
      <c r="E7" s="6" t="s">
        <v>3</v>
      </c>
      <c r="F7" s="6">
        <v>3</v>
      </c>
      <c r="G7" s="12">
        <f>$F$7*G3</f>
        <v>3</v>
      </c>
      <c r="H7" s="12">
        <f>$F$7*H3</f>
        <v>6</v>
      </c>
      <c r="I7" s="12">
        <f>$F$7*I3</f>
        <v>12</v>
      </c>
      <c r="J7" s="13">
        <f>$F$7*J3</f>
        <v>24</v>
      </c>
      <c r="K7" s="14">
        <f>$F$7*K3</f>
        <v>42</v>
      </c>
    </row>
    <row r="8" spans="1:11" x14ac:dyDescent="0.25">
      <c r="A8" s="11">
        <v>1</v>
      </c>
      <c r="B8" s="11" t="s">
        <v>35</v>
      </c>
      <c r="C8" s="11" t="s">
        <v>34</v>
      </c>
      <c r="E8" s="6" t="s">
        <v>20</v>
      </c>
      <c r="F8" s="6">
        <v>2</v>
      </c>
      <c r="G8" s="12">
        <f>$F$8*G3</f>
        <v>2</v>
      </c>
      <c r="H8" s="12">
        <f>$F$8*H3</f>
        <v>4</v>
      </c>
      <c r="I8" s="12">
        <f>$F$8*I3</f>
        <v>8</v>
      </c>
      <c r="J8" s="12">
        <f>$F$8*J3</f>
        <v>16</v>
      </c>
      <c r="K8" s="13">
        <f>$F$8*K3</f>
        <v>28</v>
      </c>
    </row>
    <row r="11" spans="1:11" x14ac:dyDescent="0.25">
      <c r="A11" s="192" t="s">
        <v>33</v>
      </c>
      <c r="B11" s="192"/>
      <c r="C11" s="9" t="s">
        <v>18</v>
      </c>
      <c r="E11" s="192" t="s">
        <v>32</v>
      </c>
      <c r="F11" s="192"/>
      <c r="G11" s="192"/>
      <c r="H11" s="192"/>
    </row>
    <row r="12" spans="1:11" x14ac:dyDescent="0.25">
      <c r="A12" s="11">
        <v>18</v>
      </c>
      <c r="B12" s="11" t="s">
        <v>31</v>
      </c>
      <c r="C12" s="11" t="s">
        <v>30</v>
      </c>
      <c r="E12" s="17" t="s">
        <v>9</v>
      </c>
      <c r="F12" s="16" t="s">
        <v>74</v>
      </c>
      <c r="G12" s="200" t="s">
        <v>29</v>
      </c>
      <c r="H12" s="200"/>
    </row>
    <row r="13" spans="1:11" x14ac:dyDescent="0.25">
      <c r="A13" s="11">
        <v>9</v>
      </c>
      <c r="B13" s="11" t="s">
        <v>28</v>
      </c>
      <c r="C13" s="11" t="s">
        <v>27</v>
      </c>
      <c r="E13" s="18" t="s">
        <v>5</v>
      </c>
      <c r="F13" s="16" t="s">
        <v>73</v>
      </c>
      <c r="G13" s="200" t="s">
        <v>26</v>
      </c>
      <c r="H13" s="200"/>
    </row>
    <row r="14" spans="1:11" x14ac:dyDescent="0.25">
      <c r="A14" s="11">
        <v>5</v>
      </c>
      <c r="B14" s="11" t="s">
        <v>5</v>
      </c>
      <c r="C14" s="11" t="s">
        <v>25</v>
      </c>
      <c r="E14" s="19" t="s">
        <v>3</v>
      </c>
      <c r="F14" s="16" t="s">
        <v>72</v>
      </c>
      <c r="G14" s="200" t="s">
        <v>24</v>
      </c>
      <c r="H14" s="200"/>
    </row>
    <row r="15" spans="1:11" x14ac:dyDescent="0.25">
      <c r="A15" s="11">
        <v>3</v>
      </c>
      <c r="B15" s="11" t="s">
        <v>3</v>
      </c>
      <c r="C15" s="11" t="s">
        <v>23</v>
      </c>
      <c r="E15" s="20" t="s">
        <v>2</v>
      </c>
      <c r="F15" s="4" t="s">
        <v>22</v>
      </c>
      <c r="G15" s="200" t="s">
        <v>21</v>
      </c>
      <c r="H15" s="200"/>
    </row>
    <row r="16" spans="1:11" x14ac:dyDescent="0.25">
      <c r="A16" s="11">
        <v>2</v>
      </c>
      <c r="B16" s="11" t="s">
        <v>20</v>
      </c>
      <c r="C16" s="11" t="s">
        <v>19</v>
      </c>
    </row>
    <row r="19" spans="1:8" x14ac:dyDescent="0.25">
      <c r="A19" s="192" t="s">
        <v>16</v>
      </c>
      <c r="B19" s="192"/>
      <c r="C19" s="9" t="s">
        <v>18</v>
      </c>
      <c r="E19" s="10" t="s">
        <v>17</v>
      </c>
      <c r="F19" s="9" t="s">
        <v>16</v>
      </c>
      <c r="G19" s="192" t="s">
        <v>15</v>
      </c>
      <c r="H19" s="192"/>
    </row>
    <row r="20" spans="1:8" x14ac:dyDescent="0.25">
      <c r="A20" s="193" t="s">
        <v>8</v>
      </c>
      <c r="B20" s="193"/>
      <c r="C20" s="201" t="s">
        <v>14</v>
      </c>
      <c r="E20" s="8" t="s">
        <v>9</v>
      </c>
      <c r="F20" s="205" t="s">
        <v>8</v>
      </c>
      <c r="G20" s="203" t="s">
        <v>13</v>
      </c>
      <c r="H20" s="203"/>
    </row>
    <row r="21" spans="1:8" x14ac:dyDescent="0.25">
      <c r="A21" s="193"/>
      <c r="B21" s="193"/>
      <c r="C21" s="201"/>
      <c r="E21" s="8" t="s">
        <v>5</v>
      </c>
      <c r="F21" s="205"/>
      <c r="G21" s="203"/>
      <c r="H21" s="203"/>
    </row>
    <row r="22" spans="1:8" x14ac:dyDescent="0.25">
      <c r="A22" s="194" t="s">
        <v>6</v>
      </c>
      <c r="B22" s="194"/>
      <c r="C22" s="201" t="s">
        <v>12</v>
      </c>
      <c r="E22" s="8" t="s">
        <v>9</v>
      </c>
      <c r="F22" s="7" t="s">
        <v>6</v>
      </c>
      <c r="G22" s="203"/>
      <c r="H22" s="203"/>
    </row>
    <row r="23" spans="1:8" x14ac:dyDescent="0.25">
      <c r="A23" s="194"/>
      <c r="B23" s="194"/>
      <c r="C23" s="201"/>
      <c r="E23" s="6" t="s">
        <v>3</v>
      </c>
      <c r="F23" s="5" t="s">
        <v>8</v>
      </c>
      <c r="G23" s="204" t="s">
        <v>11</v>
      </c>
      <c r="H23" s="204"/>
    </row>
    <row r="24" spans="1:8" ht="15" customHeight="1" x14ac:dyDescent="0.25">
      <c r="A24" s="194" t="s">
        <v>4</v>
      </c>
      <c r="B24" s="194"/>
      <c r="C24" s="201" t="s">
        <v>10</v>
      </c>
      <c r="E24" s="6" t="s">
        <v>5</v>
      </c>
      <c r="F24" s="202" t="s">
        <v>6</v>
      </c>
      <c r="G24" s="204"/>
      <c r="H24" s="204"/>
    </row>
    <row r="25" spans="1:8" x14ac:dyDescent="0.25">
      <c r="A25" s="194"/>
      <c r="B25" s="194"/>
      <c r="C25" s="201"/>
      <c r="E25" s="6" t="s">
        <v>3</v>
      </c>
      <c r="F25" s="202"/>
      <c r="G25" s="204"/>
      <c r="H25" s="204"/>
    </row>
    <row r="26" spans="1:8" x14ac:dyDescent="0.25">
      <c r="E26" s="6" t="s">
        <v>9</v>
      </c>
      <c r="F26" s="5" t="s">
        <v>4</v>
      </c>
      <c r="G26" s="204"/>
      <c r="H26" s="204"/>
    </row>
    <row r="27" spans="1:8" ht="15" customHeight="1" x14ac:dyDescent="0.25">
      <c r="E27" s="4" t="s">
        <v>2</v>
      </c>
      <c r="F27" s="3" t="s">
        <v>8</v>
      </c>
      <c r="G27" s="193" t="s">
        <v>7</v>
      </c>
      <c r="H27" s="193"/>
    </row>
    <row r="28" spans="1:8" x14ac:dyDescent="0.25">
      <c r="E28" s="4" t="s">
        <v>2</v>
      </c>
      <c r="F28" s="3" t="s">
        <v>6</v>
      </c>
      <c r="G28" s="193"/>
      <c r="H28" s="193"/>
    </row>
    <row r="29" spans="1:8" x14ac:dyDescent="0.25">
      <c r="E29" s="2" t="s">
        <v>5</v>
      </c>
      <c r="F29" s="194" t="s">
        <v>4</v>
      </c>
      <c r="G29" s="193"/>
      <c r="H29" s="193"/>
    </row>
    <row r="30" spans="1:8" x14ac:dyDescent="0.25">
      <c r="E30" s="2" t="s">
        <v>3</v>
      </c>
      <c r="F30" s="194"/>
      <c r="G30" s="193"/>
      <c r="H30" s="193"/>
    </row>
    <row r="31" spans="1:8" x14ac:dyDescent="0.25">
      <c r="E31" s="2" t="s">
        <v>2</v>
      </c>
      <c r="F31" s="194"/>
      <c r="G31" s="193"/>
      <c r="H31" s="193"/>
    </row>
  </sheetData>
  <mergeCells count="23">
    <mergeCell ref="G20:H22"/>
    <mergeCell ref="G23:H26"/>
    <mergeCell ref="C20:C21"/>
    <mergeCell ref="C22:C23"/>
    <mergeCell ref="F20:F21"/>
    <mergeCell ref="G27:H31"/>
    <mergeCell ref="F29:F31"/>
    <mergeCell ref="C24:C25"/>
    <mergeCell ref="A24:B25"/>
    <mergeCell ref="F24:F25"/>
    <mergeCell ref="G19:H19"/>
    <mergeCell ref="G1:K1"/>
    <mergeCell ref="E2:F3"/>
    <mergeCell ref="E11:H11"/>
    <mergeCell ref="G13:H13"/>
    <mergeCell ref="G14:H14"/>
    <mergeCell ref="G15:H15"/>
    <mergeCell ref="G12:H12"/>
    <mergeCell ref="A3:B3"/>
    <mergeCell ref="A11:B11"/>
    <mergeCell ref="A19:B19"/>
    <mergeCell ref="A20:B21"/>
    <mergeCell ref="A22:B23"/>
  </mergeCells>
  <pageMargins left="0.7" right="0.7" top="0.75" bottom="0.75" header="0.3" footer="0.3"/>
  <pageSetup paperSize="9" orientation="landscape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 1</vt:lpstr>
      <vt:lpstr>Escalas</vt:lpstr>
      <vt:lpstr>Escalas2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Rubi Ramos</cp:lastModifiedBy>
  <cp:lastPrinted>2021-11-17T15:37:22Z</cp:lastPrinted>
  <dcterms:created xsi:type="dcterms:W3CDTF">2020-11-03T14:35:10Z</dcterms:created>
  <dcterms:modified xsi:type="dcterms:W3CDTF">2021-12-17T19:52:13Z</dcterms:modified>
</cp:coreProperties>
</file>